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tabRatio="599" activeTab="4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<sst xmlns="http://schemas.openxmlformats.org/spreadsheetml/2006/main" count="398" uniqueCount="328">
  <si>
    <t>BTM RESOURCES BERHAD (303962-T)</t>
  </si>
  <si>
    <t>(Incorporated In Malaysia)</t>
  </si>
  <si>
    <t>Unaudited</t>
  </si>
  <si>
    <t>as at</t>
  </si>
  <si>
    <t>Audited</t>
  </si>
  <si>
    <t>RM'000</t>
  </si>
  <si>
    <t>Inventories</t>
  </si>
  <si>
    <t>Trade receivables</t>
  </si>
  <si>
    <t>Cash and bank balances</t>
  </si>
  <si>
    <t>Trade payables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</si>
  <si>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</si>
  <si>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</si>
  <si>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</si>
  <si>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</si>
  <si>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</si>
  <si>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</si>
  <si>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</si>
  <si>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</si>
  <si>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</si>
  <si>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</si>
  <si>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</si>
  <si>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</si>
  <si>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</si>
  <si>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 xml:space="preserve">  - Basic</t>
  </si>
  <si>
    <t xml:space="preserve">  - Diluted </t>
  </si>
  <si>
    <t>Share</t>
  </si>
  <si>
    <t>Capital</t>
  </si>
  <si>
    <t>Premium</t>
  </si>
  <si>
    <t>Non-distributable</t>
  </si>
  <si>
    <t>Distributable</t>
  </si>
  <si>
    <t>Revaluation</t>
  </si>
  <si>
    <t>and other</t>
  </si>
  <si>
    <t>Retained</t>
  </si>
  <si>
    <t>earnings</t>
  </si>
  <si>
    <t>Total</t>
  </si>
  <si>
    <t>Loss before taxation</t>
  </si>
  <si>
    <t>Interest paid</t>
  </si>
  <si>
    <t xml:space="preserve">NOTES </t>
  </si>
  <si>
    <t>1.</t>
  </si>
  <si>
    <t>Basis of Preparation and Accounting Policies</t>
  </si>
  <si>
    <t>2.</t>
  </si>
  <si>
    <t xml:space="preserve">Audit Qualification of Preceding Annual Financial Statements </t>
  </si>
  <si>
    <t>3.</t>
  </si>
  <si>
    <t xml:space="preserve">Seasonal or Cyclical Factors </t>
  </si>
  <si>
    <t>4.</t>
  </si>
  <si>
    <t>5.</t>
  </si>
  <si>
    <t xml:space="preserve">Changes in Estimates </t>
  </si>
  <si>
    <t>6.</t>
  </si>
  <si>
    <t>Debt and Equity Securities</t>
  </si>
  <si>
    <t>7.</t>
  </si>
  <si>
    <t>Dividend Paid</t>
  </si>
  <si>
    <t>8.</t>
  </si>
  <si>
    <t>Segmental Information</t>
  </si>
  <si>
    <t>9.</t>
  </si>
  <si>
    <t>Revaluation of Property, Plant and Equipment</t>
  </si>
  <si>
    <t>10.</t>
  </si>
  <si>
    <t>Material Events Subsequent to the end of the Reporting Period</t>
  </si>
  <si>
    <t>11.</t>
  </si>
  <si>
    <t>Changes in the Composition of the Group</t>
  </si>
  <si>
    <t>12.</t>
  </si>
  <si>
    <t>Contingent Liabilities</t>
  </si>
  <si>
    <t>13.</t>
  </si>
  <si>
    <t>Performance Review on the Results of the Group</t>
  </si>
  <si>
    <t>14.</t>
  </si>
  <si>
    <t>15.</t>
  </si>
  <si>
    <t>16.</t>
  </si>
  <si>
    <t>Variance of Actual Profit From Forecast Profit</t>
  </si>
  <si>
    <t>This is not applicable.</t>
  </si>
  <si>
    <t>17.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</si>
  <si>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</si>
  <si>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</si>
  <si>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</si>
  <si>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</si>
  <si>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</si>
  <si>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</si>
  <si>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18.</t>
  </si>
  <si>
    <t xml:space="preserve">Sale of Unquoted Investment and Properties </t>
  </si>
  <si>
    <t>19.</t>
  </si>
  <si>
    <t>Quoted Securities</t>
  </si>
  <si>
    <t>20.</t>
  </si>
  <si>
    <t>Status of Corporate Proposals</t>
  </si>
  <si>
    <t>a)</t>
  </si>
  <si>
    <t>21.</t>
  </si>
  <si>
    <t xml:space="preserve">Group Borrowings </t>
  </si>
  <si>
    <t xml:space="preserve">Short Term Borrowings </t>
  </si>
  <si>
    <t>22.</t>
  </si>
  <si>
    <t xml:space="preserve">Off Balance Sheet Financial Instruments </t>
  </si>
  <si>
    <t>23.</t>
  </si>
  <si>
    <t>Material Litigation</t>
  </si>
  <si>
    <t>24.</t>
  </si>
  <si>
    <t>Dividends</t>
  </si>
  <si>
    <t>25.</t>
  </si>
  <si>
    <t>Earnings /(Loss) per Ordinary Share</t>
  </si>
  <si>
    <t>BY ORDER OF THE BOARD</t>
  </si>
  <si>
    <t>Unaudited Condensed Consolidated Statement of Changes in Equity</t>
  </si>
  <si>
    <t>Cumulative</t>
  </si>
  <si>
    <t>There were no dividends paid during the current financial quarter.</t>
  </si>
  <si>
    <t>Other receivables and deposits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</si>
  <si>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</si>
  <si>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</si>
  <si>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</si>
  <si>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</si>
  <si>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Depreciation on property, plant and equipment</t>
  </si>
  <si>
    <t>Interest expense</t>
  </si>
  <si>
    <t>CASH FLOWS FROM INVESTING ACTIVITIES</t>
  </si>
  <si>
    <t>Purchase of property, plant and equipment</t>
  </si>
  <si>
    <t>CASH FLOWS FROM FINANCING ACTIVITIES</t>
  </si>
  <si>
    <t>CASH AND CASH EQUIVALENTS COMPRISE:-</t>
  </si>
  <si>
    <t>NET TANGIBLE ASSETS PER SHARE (RM)</t>
  </si>
  <si>
    <t>Unusual Items</t>
  </si>
  <si>
    <t>N/A - Not Applicable</t>
  </si>
  <si>
    <t>reserves</t>
  </si>
  <si>
    <t>Changes in the Quarterly Results Compared to Preceeding Quarter</t>
  </si>
  <si>
    <t>Basic earnings/(loss) per share</t>
  </si>
  <si>
    <t>Weighted average number of</t>
  </si>
  <si>
    <t xml:space="preserve">   ordinary shares in issue ('000)</t>
  </si>
  <si>
    <t>Diluted earnings/(loss) per share</t>
  </si>
  <si>
    <t>N/A</t>
  </si>
  <si>
    <t>CASH AND CASH EQUIVALENTS AT 1ST JANUARY</t>
  </si>
  <si>
    <t>b)</t>
  </si>
  <si>
    <t>Less: Deposits pledged as securities</t>
  </si>
  <si>
    <t>There is no financial instrument with material off balance sheet risk at the date of this report.</t>
  </si>
  <si>
    <t xml:space="preserve">(The Condensed Consolidated Statement of Changes in Equity should be read in </t>
  </si>
  <si>
    <t>Gain on disposal of property, plant and equipment</t>
  </si>
  <si>
    <t>Proceeds from disposal of property, plant and equipment</t>
  </si>
  <si>
    <t>ASSETS</t>
  </si>
  <si>
    <t>Non-Current Assets</t>
  </si>
  <si>
    <t>Property, plant and equipment</t>
  </si>
  <si>
    <t>Investments</t>
  </si>
  <si>
    <t>Total Non-Current Assets</t>
  </si>
  <si>
    <t>Current Assets</t>
  </si>
  <si>
    <t>Fixed deposits with a licensed bank</t>
  </si>
  <si>
    <t>Total Current Assets</t>
  </si>
  <si>
    <t>TOTAL ASSETS</t>
  </si>
  <si>
    <t>EQUITY AND LIABILITIES</t>
  </si>
  <si>
    <t xml:space="preserve">Equity Attributable To Equity Holders Of </t>
  </si>
  <si>
    <t>The Company</t>
  </si>
  <si>
    <t>Revaluation reserves</t>
  </si>
  <si>
    <t>Share capital</t>
  </si>
  <si>
    <t>Share premium</t>
  </si>
  <si>
    <t>Accumulated losses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</si>
  <si>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</si>
  <si>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</si>
  <si>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</si>
  <si>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</si>
  <si>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</si>
  <si>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</si>
  <si>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 xml:space="preserve">TOTAL EQUITY AND LIABILITIES </t>
  </si>
  <si>
    <t>Bank overdrafts</t>
  </si>
  <si>
    <t>Prepaid lease payments</t>
  </si>
  <si>
    <t xml:space="preserve">   Before Tax</t>
  </si>
  <si>
    <t xml:space="preserve">   After Tax</t>
  </si>
  <si>
    <t>Retirement benefits</t>
  </si>
  <si>
    <t>financial year to-date.</t>
  </si>
  <si>
    <t>Long Term Borrowings</t>
  </si>
  <si>
    <t xml:space="preserve">     Secured - Term Loans</t>
  </si>
  <si>
    <t xml:space="preserve">                    - Term Loans</t>
  </si>
  <si>
    <t xml:space="preserve">     Secured - Overdraft</t>
  </si>
  <si>
    <t>Defined benefit obligations</t>
  </si>
  <si>
    <t>Tax paid</t>
  </si>
  <si>
    <t>Amortisation of prepaid lease payments</t>
  </si>
  <si>
    <t xml:space="preserve">Current Year Prospect </t>
  </si>
  <si>
    <t>Balance at 01-01-2010</t>
  </si>
  <si>
    <t>The effect on the loss per share of the assumed exercise of the Warrants is anti-dilutive and</t>
  </si>
  <si>
    <t>Net cash used in operating activities</t>
  </si>
  <si>
    <t>Repayment of hire purchase creditors</t>
  </si>
  <si>
    <t xml:space="preserve">                    - Hire purchase</t>
  </si>
  <si>
    <t>There are no borrowings denominated in foreign currency.</t>
  </si>
  <si>
    <t>Condensed Consolidated Statement of Financial Position</t>
  </si>
  <si>
    <t>(The Condensed Consolidated Statement of Financial Position should be read in conjunction with the</t>
  </si>
  <si>
    <t>Unaudited Condensed Consolidated Statement of Comprehensive Income</t>
  </si>
  <si>
    <t>Unaudited Condensed Consolidated Statement of Cash Flows</t>
  </si>
  <si>
    <t xml:space="preserve">(The Condensed Consolidated Statement of Comprehensive Income should be read in conjunction with the </t>
  </si>
  <si>
    <t>Other Comprehensive Income, net of Tax</t>
  </si>
  <si>
    <t xml:space="preserve">      Equity holders of the Parent</t>
  </si>
  <si>
    <t>Total Comprehensive Loss for the period</t>
  </si>
  <si>
    <t>Borrowings (secured)</t>
  </si>
  <si>
    <t xml:space="preserve">   For The Period</t>
  </si>
  <si>
    <t>(RM'000)</t>
  </si>
  <si>
    <t>(sen)</t>
  </si>
  <si>
    <t>31/12/2010</t>
  </si>
  <si>
    <t>Net loss for the period</t>
  </si>
  <si>
    <t xml:space="preserve">Basic loss per share </t>
  </si>
  <si>
    <t>Under provision in prior year</t>
  </si>
  <si>
    <t>Loss From Operations</t>
  </si>
  <si>
    <t>Loss From Ordinary Activities</t>
  </si>
  <si>
    <t>Total Comprehensive Loss</t>
  </si>
  <si>
    <t xml:space="preserve">Loss and Total Comprehensive </t>
  </si>
  <si>
    <t xml:space="preserve">   Loss attributable to:</t>
  </si>
  <si>
    <t>Loss Per Share (sen)</t>
  </si>
  <si>
    <t>Realised and unrealised accumulated losses</t>
  </si>
  <si>
    <t>As at</t>
  </si>
  <si>
    <t>The accumulated losses of the Group</t>
  </si>
  <si>
    <t xml:space="preserve">  -  realised</t>
  </si>
  <si>
    <t xml:space="preserve">  -  unrealised</t>
  </si>
  <si>
    <t>This consolidated interim financial statements are prepared in accordance with Financial Reporting</t>
  </si>
  <si>
    <t>Standard ("FRS") 134: "Interim Financial Reporting" and paragraph 9.22 of the Listing</t>
  </si>
  <si>
    <t>Requirements of Bursa Malaysia Securities Berhad, and should be read in conjunction with the</t>
  </si>
  <si>
    <t>The significant accounting policies and methods of computation adopted in this interim financial</t>
  </si>
  <si>
    <t>report are consistent with those adopted for the annual audited financial statements for the year</t>
  </si>
  <si>
    <t>The audit report for the preceding annual financial statements was not subject to any qualification.</t>
  </si>
  <si>
    <t>The business operations of the Group were not materially affected by any seasonal or cyclical</t>
  </si>
  <si>
    <t>factors during the current financial quarter.</t>
  </si>
  <si>
    <t>There were no items affecting assets, liabilities, equity, net income, or cash flows that are unusual</t>
  </si>
  <si>
    <t>because of their nature, size, or incidence during the current financial quarter.</t>
  </si>
  <si>
    <t>There were no changes in estimates of amounts reported in prior financial years, that have a</t>
  </si>
  <si>
    <t>material effect in the current financial quarter.</t>
  </si>
  <si>
    <t>There were no issuances, cancellations, repurchases, resale and repayments of debt and equity</t>
  </si>
  <si>
    <t>securities during the current financial year.</t>
  </si>
  <si>
    <t>The Group is principally engaged in the wood-based activity of logging, sawmilling, timber trading</t>
  </si>
  <si>
    <t>and manufacturing of moulding, finger-jointed and laminated timber i.e within a single industry</t>
  </si>
  <si>
    <t>segment and its operations are located wholly in Malaysia. Accordingly, segmental information</t>
  </si>
  <si>
    <t>reporting is not relevant in the context of the Group.</t>
  </si>
  <si>
    <t>The valuations of property, plant and equipment have been brought forward, without amendment</t>
  </si>
  <si>
    <t>from the previous annual financial statements.</t>
  </si>
  <si>
    <t>There were no material events subsequent to the end of the current financial quarter that have not</t>
  </si>
  <si>
    <t>been reflected in the financial statements for the said period as at the date of issue of this quarterly</t>
  </si>
  <si>
    <t>report.</t>
  </si>
  <si>
    <t>There was no change in the composition of the Group during the current financial year to-date.</t>
  </si>
  <si>
    <t>The Company has contingent liabilities of RM14.67 million in respect of guarantees to financial</t>
  </si>
  <si>
    <t>instituitions for credit facilities granted to subsidiary companies.</t>
  </si>
  <si>
    <t>The Group primarily depends on the income and contribution from the subsidiaries which rely on</t>
  </si>
  <si>
    <t>the availability of raw materials. The Group is making arrangements to secure raw materials in</t>
  </si>
  <si>
    <t>There were no sale of unquoted investment and properties, respectively for the current quarter and</t>
  </si>
  <si>
    <t>There were no purchase or disposal of quoted securities during the current quarter and financial</t>
  </si>
  <si>
    <t>year to-date.</t>
  </si>
  <si>
    <t>Basic loss per share of the Group is calculated by dividing the net loss attributable for the financial</t>
  </si>
  <si>
    <t>period by the weighted average number of ordinary shares in issue during the financial period.</t>
  </si>
  <si>
    <t>hence, the diluted loss per share for the current quarter and year-to-date has not been presented.</t>
  </si>
  <si>
    <t>The breakdown of the accumulated losses of the Group as at the end of the reporting periods, into</t>
  </si>
  <si>
    <t>realised and unrealised accumulated losses, is as follows:-</t>
  </si>
  <si>
    <t>Hire purchase creditors</t>
  </si>
  <si>
    <t>Annual Financial Report for the year ended 31 December 2010)</t>
  </si>
  <si>
    <t xml:space="preserve">     Annual Financial Report for the year ended 31 December 2010)</t>
  </si>
  <si>
    <t>Balance at 01-01-2011</t>
  </si>
  <si>
    <t>conjunction with the Annual Financial Report for the year ended 31 December 2010.)</t>
  </si>
  <si>
    <t>Group's annual audited financial statements for the year ended 31 December 2010.</t>
  </si>
  <si>
    <t>Add: Consolidation adjustments</t>
  </si>
  <si>
    <t>Accumulated losses as per financial statements</t>
  </si>
  <si>
    <t>There were no corporate proposals that have been announced by the Group but not completed as</t>
  </si>
  <si>
    <t>at the date of this announcement.</t>
  </si>
  <si>
    <t>Operating loss before working capital changes</t>
  </si>
  <si>
    <t>Decrease/(increase) in inventories</t>
  </si>
  <si>
    <t>Decrease in other receivables and deposits</t>
  </si>
  <si>
    <t>Increase/(decrease) in other payables and accruals</t>
  </si>
  <si>
    <t>Net cash used in investing activities</t>
  </si>
  <si>
    <t>Net cash used in financing activities</t>
  </si>
  <si>
    <t>NET DECREASE IN CASH AND CASH EQUIVALENTS</t>
  </si>
  <si>
    <t>Reporting Standards ("FRS"), amendments to FRSs and the Issues Committee ("IC")</t>
  </si>
  <si>
    <t>Financial Instruments : Disclosures</t>
  </si>
  <si>
    <t>Reassessment of Embedded Derivatives</t>
  </si>
  <si>
    <t>Amendments to FRS 1</t>
  </si>
  <si>
    <t>First-time Adoption of Financial Reporting Standards</t>
  </si>
  <si>
    <t>Amendments to FRS 2</t>
  </si>
  <si>
    <t>Amendments to FRS 7</t>
  </si>
  <si>
    <t>Amendments to FRS 132</t>
  </si>
  <si>
    <t>Financial Instruments : Presentation</t>
  </si>
  <si>
    <t>The adoption of the above new and revised FRSs, amendments to FRSs and  IC Interpretations</t>
  </si>
  <si>
    <t>does not have any significant impact on the interim financial report upon their initial application.</t>
  </si>
  <si>
    <t>ended 31 December 2010, except for the adoption of the following new and revised Financial</t>
  </si>
  <si>
    <t>Interpretations issued by the Malaysian Accounting Standards Board ("MASB") which are</t>
  </si>
  <si>
    <t>applicable to its financial statements:</t>
  </si>
  <si>
    <t>FRS 1</t>
  </si>
  <si>
    <t>First-time Adoption of Financial Reporting Standards (Revised)</t>
  </si>
  <si>
    <t>FRS 3</t>
  </si>
  <si>
    <t>Business Combinations (Revised)</t>
  </si>
  <si>
    <t>FRS 127</t>
  </si>
  <si>
    <t>Consolidated and Separate Financial Statements (Revised)</t>
  </si>
  <si>
    <t>IC Interpretation 4</t>
  </si>
  <si>
    <t>Determining whether an Arrangement contains a Lease</t>
  </si>
  <si>
    <t>IC Interpretation 12</t>
  </si>
  <si>
    <t>Service Concession Arrangements</t>
  </si>
  <si>
    <t>IC Interpretation 16</t>
  </si>
  <si>
    <t>Hedges of a Net Investment in a Foreign Operation</t>
  </si>
  <si>
    <t>Distribution of Non-cash Assets to Owners</t>
  </si>
  <si>
    <t>IC Interpretation 17</t>
  </si>
  <si>
    <t>IC Interpretation 18</t>
  </si>
  <si>
    <t>Transfers of Assets from Customers</t>
  </si>
  <si>
    <t xml:space="preserve"> - Limited Exemption from Comparative FRS 7 Disclosures for</t>
  </si>
  <si>
    <t xml:space="preserve">      First-time Adopters</t>
  </si>
  <si>
    <t xml:space="preserve"> - Additional Exemptions for First-time Adopters</t>
  </si>
  <si>
    <t xml:space="preserve">Share-based Payment </t>
  </si>
  <si>
    <t xml:space="preserve"> - Scope of FRS 2 and revised FRS 3</t>
  </si>
  <si>
    <t xml:space="preserve"> - Group Cash-settled Share-based Payment Transactions</t>
  </si>
  <si>
    <t>Amendments to FRS 5</t>
  </si>
  <si>
    <t>Non-current Assets Held for Sale and Discontinued Operations</t>
  </si>
  <si>
    <t xml:space="preserve"> - Plan to sell the controlling interest in a subsidiary</t>
  </si>
  <si>
    <t xml:space="preserve"> - Improving Disclosures about Financial Instruments</t>
  </si>
  <si>
    <t xml:space="preserve"> - Classification of Rights Issues</t>
  </si>
  <si>
    <t>Amendments to FRS 138</t>
  </si>
  <si>
    <t>Intangible Assets - Additional consequential amendments arising</t>
  </si>
  <si>
    <t xml:space="preserve">  from revised FRS 3</t>
  </si>
  <si>
    <t xml:space="preserve">Amendments to IC </t>
  </si>
  <si>
    <t>Interpretation 9</t>
  </si>
  <si>
    <t xml:space="preserve"> - Scope of IC Interpretation 9 and revised FRS 3</t>
  </si>
  <si>
    <t>Improvements to FRSs (2010)</t>
  </si>
  <si>
    <t>Kelantan, Terengganu and Thailand where the raw materials are now available. With the execution</t>
  </si>
  <si>
    <t>expects its operations to be improved in view of the current high demand of wood based products.</t>
  </si>
  <si>
    <t>Barring unforeseen circumstances, the Group expects its results to be better than the financial</t>
  </si>
  <si>
    <t>year 2010.</t>
  </si>
  <si>
    <t>of a log supply agreement and an outsourcing agreement by a subsidiariy company, the Group</t>
  </si>
  <si>
    <t>Retirement benefit paid</t>
  </si>
  <si>
    <t>As At 30 June 2011</t>
  </si>
  <si>
    <t>30/06/2011</t>
  </si>
  <si>
    <t>Interim Report for the Quarter ended 30 June 2011</t>
  </si>
  <si>
    <t>30/06/2010</t>
  </si>
  <si>
    <t>For the 6 Months Ended 30 June 2011</t>
  </si>
  <si>
    <t xml:space="preserve">6 months </t>
  </si>
  <si>
    <t>ended 30-06-2011</t>
  </si>
  <si>
    <t>Balance at 30-06-2011</t>
  </si>
  <si>
    <t>ended 30-06-2010</t>
  </si>
  <si>
    <t>6 months</t>
  </si>
  <si>
    <t>CASH AND CASH EQUIVALENTS AT 30TH JUNE</t>
  </si>
  <si>
    <t>Interim Report for the Second Quarter Ended 30 June 2011</t>
  </si>
  <si>
    <t>Total Group borrowings as at 30 June 2011 are as follows :-</t>
  </si>
  <si>
    <t>Balance at 30-06-2010</t>
  </si>
  <si>
    <t>decrease of 1.6% over the corresponding period last year. The Group recorded a pre-tax loss of</t>
  </si>
  <si>
    <t>For the second financial quarter under review, the Group recorded turnover of RM3.51 million, a</t>
  </si>
  <si>
    <t>mainly due to lower cost in the current financial quarter.</t>
  </si>
  <si>
    <t>Increase in trade payables</t>
  </si>
  <si>
    <t>Increase in short-term deposit pledged as security</t>
  </si>
  <si>
    <t>Cash generated from/(used in) operations</t>
  </si>
  <si>
    <t>Increase in trade receivables</t>
  </si>
  <si>
    <t>a pre-tax loss of RM597,000 in the previous quarter ended 31 March 2011, mainly due to lower cost</t>
  </si>
  <si>
    <t>in the current financial quarter.</t>
  </si>
  <si>
    <t>For the quarter ended 30 June 2011, the Group recorded a pre-tax loss of RM87,000 as compared</t>
  </si>
  <si>
    <t>RM87,000 as compared to a pre-tax loss of RM976,000 in the corresponding period last year</t>
  </si>
  <si>
    <t>DATED:26 August 2011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</si>
</sst>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#,##0.0_);\(#,##0.0\)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3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9" fontId="0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179" fontId="4" fillId="0" borderId="0" xfId="42" applyNumberFormat="1" applyFont="1" applyAlignment="1">
      <alignment/>
    </xf>
    <xf numFmtId="179" fontId="4" fillId="0" borderId="0" xfId="42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8" fillId="0" borderId="0" xfId="0" applyNumberFormat="1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37" fontId="4" fillId="0" borderId="10" xfId="0" applyNumberFormat="1" applyFont="1" applyBorder="1" applyAlignment="1">
      <alignment/>
    </xf>
    <xf numFmtId="37" fontId="4" fillId="0" borderId="11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177" fontId="4" fillId="0" borderId="0" xfId="42" applyFont="1" applyAlignment="1">
      <alignment/>
    </xf>
    <xf numFmtId="37" fontId="8" fillId="0" borderId="0" xfId="0" applyNumberFormat="1" applyFont="1" applyAlignment="1">
      <alignment/>
    </xf>
    <xf numFmtId="37" fontId="4" fillId="0" borderId="0" xfId="42" applyNumberFormat="1" applyFont="1" applyAlignment="1">
      <alignment/>
    </xf>
    <xf numFmtId="37" fontId="4" fillId="0" borderId="0" xfId="42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4" fillId="0" borderId="0" xfId="42" applyNumberFormat="1" applyFont="1" applyAlignment="1">
      <alignment/>
    </xf>
    <xf numFmtId="37" fontId="4" fillId="0" borderId="13" xfId="42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14" xfId="42" applyNumberFormat="1" applyFont="1" applyBorder="1" applyAlignment="1">
      <alignment/>
    </xf>
    <xf numFmtId="37" fontId="4" fillId="0" borderId="0" xfId="42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15" xfId="42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13" xfId="0" applyNumberFormat="1" applyFill="1" applyBorder="1" applyAlignment="1">
      <alignment/>
    </xf>
    <xf numFmtId="37" fontId="0" fillId="0" borderId="10" xfId="0" applyNumberFormat="1" applyFill="1" applyBorder="1" applyAlignment="1">
      <alignment/>
    </xf>
    <xf numFmtId="37" fontId="0" fillId="0" borderId="12" xfId="0" applyNumberFormat="1" applyFill="1" applyBorder="1" applyAlignment="1">
      <alignment/>
    </xf>
    <xf numFmtId="37" fontId="0" fillId="0" borderId="16" xfId="0" applyNumberFormat="1" applyFill="1" applyBorder="1" applyAlignment="1">
      <alignment/>
    </xf>
    <xf numFmtId="39" fontId="4" fillId="0" borderId="0" xfId="42" applyNumberFormat="1" applyFont="1" applyAlignment="1">
      <alignment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39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9" fontId="4" fillId="0" borderId="0" xfId="0" applyNumberFormat="1" applyFont="1" applyAlignment="1">
      <alignment horizontal="center"/>
    </xf>
    <xf numFmtId="3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79" fontId="4" fillId="0" borderId="16" xfId="42" applyNumberFormat="1" applyFont="1" applyFill="1" applyBorder="1" applyAlignment="1">
      <alignment/>
    </xf>
    <xf numFmtId="179" fontId="4" fillId="0" borderId="0" xfId="42" applyNumberFormat="1" applyFont="1" applyFill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Fill="1" applyAlignment="1" quotePrefix="1">
      <alignment/>
    </xf>
    <xf numFmtId="15" fontId="4" fillId="0" borderId="0" xfId="0" applyNumberFormat="1" applyFont="1" applyAlignment="1">
      <alignment/>
    </xf>
    <xf numFmtId="37" fontId="4" fillId="0" borderId="0" xfId="42" applyNumberFormat="1" applyFont="1" applyAlignment="1">
      <alignment/>
    </xf>
    <xf numFmtId="37" fontId="4" fillId="0" borderId="15" xfId="42" applyNumberFormat="1" applyFont="1" applyBorder="1" applyAlignment="1">
      <alignment/>
    </xf>
    <xf numFmtId="39" fontId="8" fillId="0" borderId="14" xfId="42" applyNumberFormat="1" applyFont="1" applyBorder="1" applyAlignment="1">
      <alignment/>
    </xf>
    <xf numFmtId="37" fontId="8" fillId="0" borderId="16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4" fillId="0" borderId="0" xfId="0" applyFont="1" applyAlignment="1">
      <alignment vertical="center"/>
    </xf>
    <xf numFmtId="37" fontId="4" fillId="0" borderId="16" xfId="0" applyNumberFormat="1" applyFont="1" applyBorder="1" applyAlignment="1">
      <alignment/>
    </xf>
    <xf numFmtId="0" fontId="8" fillId="0" borderId="0" xfId="0" applyFont="1" applyAlignment="1">
      <alignment horizontal="left"/>
    </xf>
    <xf numFmtId="179" fontId="4" fillId="0" borderId="0" xfId="42" applyNumberFormat="1" applyFont="1" applyFill="1" applyBorder="1" applyAlignment="1">
      <alignment/>
    </xf>
    <xf numFmtId="37" fontId="4" fillId="0" borderId="0" xfId="0" applyNumberFormat="1" applyFont="1" applyBorder="1" applyAlignment="1">
      <alignment horizontal="right"/>
    </xf>
    <xf numFmtId="37" fontId="4" fillId="0" borderId="16" xfId="0" applyNumberFormat="1" applyFont="1" applyBorder="1" applyAlignment="1">
      <alignment horizontal="right"/>
    </xf>
    <xf numFmtId="37" fontId="4" fillId="0" borderId="14" xfId="0" applyNumberFormat="1" applyFont="1" applyBorder="1" applyAlignment="1">
      <alignment/>
    </xf>
    <xf numFmtId="0" fontId="4" fillId="0" borderId="0" xfId="0" applyFont="1" applyAlignment="1" quotePrefix="1">
      <alignment horizontal="center"/>
    </xf>
    <xf numFmtId="0" fontId="12" fillId="0" borderId="0" xfId="0" applyFont="1" applyAlignment="1">
      <alignment horizontal="left"/>
    </xf>
    <xf numFmtId="37" fontId="4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2.7109375" style="0" customWidth="1"/>
    <col min="2" max="2" width="50.7109375" style="0" customWidth="1"/>
    <col min="3" max="3" width="2.7109375" style="0" customWidth="1"/>
    <col min="4" max="4" width="15.7109375" style="0" customWidth="1"/>
    <col min="5" max="5" width="2.7109375" style="0" customWidth="1"/>
    <col min="6" max="6" width="15.7109375" style="0" customWidth="1"/>
    <col min="7" max="7" width="2.7109375" style="0" customWidth="1"/>
  </cols>
  <sheetData>
    <row r="1" spans="1:9" ht="15.75">
      <c r="A1" s="2" t="s">
        <v>0</v>
      </c>
      <c r="B1" s="11"/>
      <c r="C1" s="11"/>
      <c r="D1" s="4"/>
      <c r="E1" s="4"/>
      <c r="F1" s="55"/>
      <c r="G1" s="4"/>
      <c r="H1" s="4"/>
      <c r="I1" s="4"/>
    </row>
    <row r="2" spans="1:9" ht="15">
      <c r="A2" s="1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2" t="s">
        <v>168</v>
      </c>
      <c r="B3" s="11"/>
      <c r="C3" s="11"/>
      <c r="D3" s="4"/>
      <c r="E3" s="4"/>
      <c r="F3" s="4"/>
      <c r="G3" s="4"/>
      <c r="H3" s="4"/>
      <c r="I3" s="4"/>
    </row>
    <row r="4" spans="1:9" ht="15.75">
      <c r="A4" s="2" t="s">
        <v>302</v>
      </c>
      <c r="B4" s="11"/>
      <c r="C4" s="11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5">
      <c r="A6" s="4"/>
      <c r="B6" s="4"/>
      <c r="C6" s="4"/>
      <c r="D6" s="12" t="s">
        <v>2</v>
      </c>
      <c r="E6" s="12"/>
      <c r="F6" s="12" t="s">
        <v>4</v>
      </c>
      <c r="G6" s="4"/>
      <c r="H6" s="4"/>
      <c r="I6" s="4"/>
    </row>
    <row r="7" spans="1:9" ht="15">
      <c r="A7" s="4"/>
      <c r="B7" s="4"/>
      <c r="C7" s="4"/>
      <c r="D7" s="12" t="s">
        <v>3</v>
      </c>
      <c r="E7" s="12"/>
      <c r="F7" s="12" t="s">
        <v>3</v>
      </c>
      <c r="G7" s="4"/>
      <c r="H7" s="4"/>
      <c r="I7" s="4"/>
    </row>
    <row r="8" spans="1:9" ht="15">
      <c r="A8" s="4"/>
      <c r="B8" s="4"/>
      <c r="C8" s="4"/>
      <c r="D8" s="21" t="s">
        <v>303</v>
      </c>
      <c r="E8" s="12"/>
      <c r="F8" s="21" t="s">
        <v>180</v>
      </c>
      <c r="G8" s="4"/>
      <c r="H8" s="4"/>
      <c r="I8" s="4"/>
    </row>
    <row r="9" spans="1:9" ht="15">
      <c r="A9" s="4"/>
      <c r="B9" s="4"/>
      <c r="C9" s="4"/>
      <c r="D9" s="12" t="s">
        <v>5</v>
      </c>
      <c r="E9" s="12"/>
      <c r="F9" s="12" t="s">
        <v>5</v>
      </c>
      <c r="G9" s="4"/>
      <c r="H9" s="4"/>
      <c r="I9" s="4"/>
    </row>
    <row r="10" spans="1:9" ht="9.75" customHeight="1">
      <c r="A10" s="4"/>
      <c r="B10" s="4"/>
      <c r="C10" s="4"/>
      <c r="D10" s="12"/>
      <c r="E10" s="12"/>
      <c r="F10" s="12"/>
      <c r="G10" s="4"/>
      <c r="H10" s="4"/>
      <c r="I10" s="4"/>
    </row>
    <row r="11" spans="1:9" ht="15">
      <c r="A11" s="11" t="s">
        <v>125</v>
      </c>
      <c r="B11" s="4"/>
      <c r="C11" s="25"/>
      <c r="D11" s="25"/>
      <c r="E11" s="25"/>
      <c r="F11" s="25"/>
      <c r="G11" s="25"/>
      <c r="H11" s="4"/>
      <c r="I11" s="4"/>
    </row>
    <row r="12" spans="1:9" ht="9.75" customHeight="1">
      <c r="A12" s="4"/>
      <c r="B12" s="4"/>
      <c r="C12" s="25"/>
      <c r="D12" s="25"/>
      <c r="E12" s="25"/>
      <c r="F12" s="25"/>
      <c r="G12" s="25"/>
      <c r="H12" s="4"/>
      <c r="I12" s="4"/>
    </row>
    <row r="13" spans="1:9" ht="15">
      <c r="A13" s="11" t="s">
        <v>126</v>
      </c>
      <c r="B13" s="4"/>
      <c r="C13" s="25"/>
      <c r="D13" s="29"/>
      <c r="E13" s="29"/>
      <c r="F13" s="29"/>
      <c r="G13" s="25"/>
      <c r="H13" s="4"/>
      <c r="I13" s="4"/>
    </row>
    <row r="14" spans="1:10" ht="14.25">
      <c r="A14" s="4"/>
      <c r="B14" s="4" t="s">
        <v>127</v>
      </c>
      <c r="C14" s="25"/>
      <c r="D14" s="26">
        <v>13045</v>
      </c>
      <c r="E14" s="29"/>
      <c r="F14" s="26">
        <v>13616</v>
      </c>
      <c r="G14" s="25"/>
      <c r="H14" s="4"/>
      <c r="I14" s="25"/>
      <c r="J14" s="24"/>
    </row>
    <row r="15" spans="1:9" ht="14.25">
      <c r="A15" s="4"/>
      <c r="B15" s="4" t="s">
        <v>149</v>
      </c>
      <c r="C15" s="25"/>
      <c r="D15" s="27">
        <v>613</v>
      </c>
      <c r="E15" s="29"/>
      <c r="F15" s="27">
        <v>632</v>
      </c>
      <c r="G15" s="25"/>
      <c r="H15" s="4"/>
      <c r="I15" s="4"/>
    </row>
    <row r="16" spans="1:9" ht="14.25">
      <c r="A16" s="4"/>
      <c r="B16" s="4" t="s">
        <v>128</v>
      </c>
      <c r="C16" s="25"/>
      <c r="D16" s="28">
        <v>40</v>
      </c>
      <c r="E16" s="29"/>
      <c r="F16" s="28">
        <v>40</v>
      </c>
      <c r="G16" s="25"/>
      <c r="H16" s="4"/>
      <c r="I16" s="4"/>
    </row>
    <row r="17" spans="1:9" ht="15">
      <c r="A17" s="4"/>
      <c r="B17" s="11" t="s">
        <v>129</v>
      </c>
      <c r="C17" s="25"/>
      <c r="D17" s="76">
        <f>SUM(D14:D16)</f>
        <v>13698</v>
      </c>
      <c r="E17" s="29"/>
      <c r="F17" s="76">
        <f>SUM(F14:F16)</f>
        <v>14288</v>
      </c>
      <c r="G17" s="25"/>
      <c r="H17" s="4"/>
      <c r="I17" s="4"/>
    </row>
    <row r="18" spans="1:9" ht="9.75" customHeight="1">
      <c r="A18" s="4"/>
      <c r="B18" s="4"/>
      <c r="C18" s="25"/>
      <c r="D18" s="29"/>
      <c r="E18" s="29"/>
      <c r="F18" s="29"/>
      <c r="G18" s="25"/>
      <c r="H18" s="4"/>
      <c r="I18" s="4"/>
    </row>
    <row r="19" spans="1:9" ht="15">
      <c r="A19" s="11" t="s">
        <v>130</v>
      </c>
      <c r="B19" s="4"/>
      <c r="C19" s="25"/>
      <c r="D19" s="29"/>
      <c r="E19" s="29"/>
      <c r="F19" s="29"/>
      <c r="G19" s="25"/>
      <c r="H19" s="4"/>
      <c r="I19" s="4"/>
    </row>
    <row r="20" spans="1:9" ht="14.25">
      <c r="A20" s="4"/>
      <c r="B20" s="4" t="s">
        <v>6</v>
      </c>
      <c r="C20" s="25"/>
      <c r="D20" s="26">
        <v>3338</v>
      </c>
      <c r="E20" s="29"/>
      <c r="F20" s="26">
        <v>3408</v>
      </c>
      <c r="G20" s="25"/>
      <c r="H20" s="25"/>
      <c r="I20" s="25"/>
    </row>
    <row r="21" spans="1:9" ht="14.25">
      <c r="A21" s="4"/>
      <c r="B21" s="4" t="s">
        <v>7</v>
      </c>
      <c r="C21" s="25"/>
      <c r="D21" s="27">
        <v>6126</v>
      </c>
      <c r="E21" s="29"/>
      <c r="F21" s="27">
        <v>5461</v>
      </c>
      <c r="G21" s="25"/>
      <c r="H21" s="25"/>
      <c r="I21" s="25"/>
    </row>
    <row r="22" spans="1:9" ht="14.25">
      <c r="A22" s="4"/>
      <c r="B22" s="4" t="s">
        <v>97</v>
      </c>
      <c r="C22" s="25"/>
      <c r="D22" s="27">
        <v>435</v>
      </c>
      <c r="E22" s="29"/>
      <c r="F22" s="27">
        <v>597</v>
      </c>
      <c r="G22" s="25"/>
      <c r="H22" s="25"/>
      <c r="I22" s="25"/>
    </row>
    <row r="23" spans="1:9" ht="14.25">
      <c r="A23" s="4"/>
      <c r="B23" s="4" t="s">
        <v>131</v>
      </c>
      <c r="C23" s="25"/>
      <c r="D23" s="27">
        <v>378</v>
      </c>
      <c r="E23" s="29"/>
      <c r="F23" s="27">
        <v>178</v>
      </c>
      <c r="G23" s="25"/>
      <c r="H23" s="4"/>
      <c r="I23" s="4"/>
    </row>
    <row r="24" spans="1:9" ht="14.25">
      <c r="A24" s="4"/>
      <c r="B24" s="4" t="s">
        <v>8</v>
      </c>
      <c r="C24" s="25"/>
      <c r="D24" s="28">
        <v>181</v>
      </c>
      <c r="E24" s="29"/>
      <c r="F24" s="28">
        <v>664</v>
      </c>
      <c r="G24" s="25"/>
      <c r="H24" s="4"/>
      <c r="I24" s="4"/>
    </row>
    <row r="25" spans="1:9" ht="15">
      <c r="A25" s="4"/>
      <c r="B25" s="11" t="s">
        <v>132</v>
      </c>
      <c r="C25" s="25"/>
      <c r="D25" s="76">
        <f>SUM(D20:D24)</f>
        <v>10458</v>
      </c>
      <c r="E25" s="29"/>
      <c r="F25" s="76">
        <f>SUM(F20:F24)</f>
        <v>10308</v>
      </c>
      <c r="G25" s="25"/>
      <c r="H25" s="4"/>
      <c r="I25" s="4"/>
    </row>
    <row r="26" spans="1:9" ht="9.75" customHeight="1">
      <c r="A26" s="4"/>
      <c r="B26" s="11"/>
      <c r="C26" s="25"/>
      <c r="D26" s="76"/>
      <c r="E26" s="29"/>
      <c r="F26" s="76"/>
      <c r="G26" s="25"/>
      <c r="H26" s="4"/>
      <c r="I26" s="4"/>
    </row>
    <row r="27" spans="1:9" ht="15.75" thickBot="1">
      <c r="A27" s="11" t="s">
        <v>133</v>
      </c>
      <c r="B27" s="11"/>
      <c r="C27" s="25"/>
      <c r="D27" s="75">
        <f>+D25+D17</f>
        <v>24156</v>
      </c>
      <c r="E27" s="29"/>
      <c r="F27" s="75">
        <f>+F25+F17</f>
        <v>24596</v>
      </c>
      <c r="G27" s="25"/>
      <c r="H27" s="4"/>
      <c r="I27" s="4"/>
    </row>
    <row r="28" spans="1:9" ht="9.75" customHeight="1" thickTop="1">
      <c r="A28" s="4"/>
      <c r="B28" s="11"/>
      <c r="C28" s="25"/>
      <c r="D28" s="29"/>
      <c r="E28" s="29"/>
      <c r="F28" s="29"/>
      <c r="G28" s="25"/>
      <c r="H28" s="4"/>
      <c r="I28" s="4"/>
    </row>
    <row r="29" spans="1:9" ht="15">
      <c r="A29" s="11" t="s">
        <v>134</v>
      </c>
      <c r="B29" s="11"/>
      <c r="C29" s="25"/>
      <c r="D29" s="29"/>
      <c r="E29" s="29"/>
      <c r="F29" s="29"/>
      <c r="G29" s="25"/>
      <c r="H29" s="4"/>
      <c r="I29" s="4"/>
    </row>
    <row r="30" spans="1:9" ht="9.75" customHeight="1">
      <c r="A30" s="4"/>
      <c r="B30" s="11"/>
      <c r="C30" s="25"/>
      <c r="D30" s="29"/>
      <c r="E30" s="29"/>
      <c r="F30" s="29"/>
      <c r="G30" s="25"/>
      <c r="H30" s="4"/>
      <c r="I30" s="4"/>
    </row>
    <row r="31" spans="1:9" ht="15">
      <c r="A31" s="11" t="s">
        <v>135</v>
      </c>
      <c r="B31" s="11"/>
      <c r="C31" s="25"/>
      <c r="D31" s="29"/>
      <c r="E31" s="29"/>
      <c r="F31" s="29"/>
      <c r="G31" s="25"/>
      <c r="H31" s="4"/>
      <c r="I31" s="4"/>
    </row>
    <row r="32" spans="1:9" ht="15">
      <c r="A32" s="4"/>
      <c r="B32" s="11" t="s">
        <v>136</v>
      </c>
      <c r="C32" s="25"/>
      <c r="D32" s="29"/>
      <c r="E32" s="25"/>
      <c r="F32" s="29"/>
      <c r="G32" s="25"/>
      <c r="H32" s="4"/>
      <c r="I32" s="4"/>
    </row>
    <row r="33" spans="1:9" ht="14.25">
      <c r="A33" s="4"/>
      <c r="B33" s="4" t="s">
        <v>138</v>
      </c>
      <c r="C33" s="25"/>
      <c r="D33" s="26">
        <v>40734</v>
      </c>
      <c r="E33" s="25"/>
      <c r="F33" s="26">
        <v>40734</v>
      </c>
      <c r="G33" s="25"/>
      <c r="H33" s="4"/>
      <c r="I33" s="4"/>
    </row>
    <row r="34" spans="1:9" ht="14.25">
      <c r="A34" s="4"/>
      <c r="B34" s="4" t="s">
        <v>139</v>
      </c>
      <c r="C34" s="25"/>
      <c r="D34" s="27">
        <v>7628</v>
      </c>
      <c r="E34" s="25"/>
      <c r="F34" s="27">
        <v>7628</v>
      </c>
      <c r="G34" s="25"/>
      <c r="H34" s="4"/>
      <c r="I34" s="4"/>
    </row>
    <row r="35" spans="1:9" ht="14.25">
      <c r="A35" s="4"/>
      <c r="B35" s="4" t="s">
        <v>137</v>
      </c>
      <c r="C35" s="25"/>
      <c r="D35" s="27">
        <v>5280</v>
      </c>
      <c r="E35" s="25"/>
      <c r="F35" s="27">
        <v>5280</v>
      </c>
      <c r="G35" s="25"/>
      <c r="H35" s="4"/>
      <c r="I35" s="4"/>
    </row>
    <row r="36" spans="1:9" ht="14.25">
      <c r="A36" s="4"/>
      <c r="B36" s="4" t="s">
        <v>140</v>
      </c>
      <c r="C36" s="25"/>
      <c r="D36" s="28">
        <f>+Equity!K20</f>
        <v>-42331</v>
      </c>
      <c r="E36" s="25"/>
      <c r="F36" s="28">
        <v>-41641</v>
      </c>
      <c r="G36" s="25"/>
      <c r="H36" s="4"/>
      <c r="I36" s="4"/>
    </row>
    <row r="37" spans="1:9" ht="15">
      <c r="A37" s="11" t="s">
        <v>141</v>
      </c>
      <c r="B37" s="4"/>
      <c r="C37" s="25"/>
      <c r="D37" s="76">
        <f>SUM(D33:D36)</f>
        <v>11311</v>
      </c>
      <c r="E37" s="25"/>
      <c r="F37" s="76">
        <f>SUM(F33:F36)</f>
        <v>12001</v>
      </c>
      <c r="G37" s="25"/>
      <c r="H37" s="4"/>
      <c r="I37" s="4"/>
    </row>
    <row r="38" spans="1:9" ht="9.75" customHeight="1">
      <c r="A38" s="4"/>
      <c r="B38" s="4"/>
      <c r="C38" s="25"/>
      <c r="D38" s="29"/>
      <c r="E38" s="25"/>
      <c r="F38" s="29"/>
      <c r="G38" s="25"/>
      <c r="H38" s="4"/>
      <c r="I38" s="4"/>
    </row>
    <row r="39" spans="1:9" ht="15">
      <c r="A39" s="11" t="s">
        <v>142</v>
      </c>
      <c r="B39" s="4"/>
      <c r="C39" s="25"/>
      <c r="D39" s="29"/>
      <c r="E39" s="25"/>
      <c r="F39" s="29"/>
      <c r="G39" s="25"/>
      <c r="H39" s="4"/>
      <c r="I39" s="4"/>
    </row>
    <row r="40" spans="1:9" ht="14.25">
      <c r="A40" s="4"/>
      <c r="B40" s="4" t="s">
        <v>152</v>
      </c>
      <c r="C40" s="25"/>
      <c r="D40" s="26">
        <v>1280</v>
      </c>
      <c r="E40" s="25"/>
      <c r="F40" s="26">
        <v>1236</v>
      </c>
      <c r="G40" s="25"/>
      <c r="H40" s="25"/>
      <c r="I40" s="4"/>
    </row>
    <row r="41" spans="1:9" ht="14.25">
      <c r="A41" s="4"/>
      <c r="B41" s="4" t="s">
        <v>176</v>
      </c>
      <c r="C41" s="25"/>
      <c r="D41" s="27">
        <v>3680</v>
      </c>
      <c r="E41" s="25"/>
      <c r="F41" s="27">
        <v>4047</v>
      </c>
      <c r="G41" s="25"/>
      <c r="H41" s="4"/>
      <c r="I41" s="4"/>
    </row>
    <row r="42" spans="1:9" ht="14.25">
      <c r="A42" s="4"/>
      <c r="B42" s="4" t="s">
        <v>231</v>
      </c>
      <c r="C42" s="25"/>
      <c r="D42" s="27">
        <v>159</v>
      </c>
      <c r="E42" s="25"/>
      <c r="F42" s="27">
        <v>174</v>
      </c>
      <c r="G42" s="25"/>
      <c r="H42" s="4"/>
      <c r="I42" s="4"/>
    </row>
    <row r="43" spans="1:9" ht="14.25">
      <c r="A43" s="4"/>
      <c r="B43" s="4" t="s">
        <v>74</v>
      </c>
      <c r="C43" s="25"/>
      <c r="D43" s="28">
        <v>752</v>
      </c>
      <c r="E43" s="25"/>
      <c r="F43" s="28">
        <v>752</v>
      </c>
      <c r="G43" s="25"/>
      <c r="H43" s="4"/>
      <c r="I43" s="4"/>
    </row>
    <row r="44" spans="1:9" ht="15">
      <c r="A44" s="4"/>
      <c r="B44" s="11" t="s">
        <v>143</v>
      </c>
      <c r="C44" s="25"/>
      <c r="D44" s="76">
        <f>SUM(D40:D43)</f>
        <v>5871</v>
      </c>
      <c r="E44" s="25"/>
      <c r="F44" s="76">
        <f>SUM(F40:F43)</f>
        <v>6209</v>
      </c>
      <c r="G44" s="25"/>
      <c r="H44" s="4"/>
      <c r="I44" s="4"/>
    </row>
    <row r="45" spans="1:9" ht="9.75" customHeight="1">
      <c r="A45" s="4"/>
      <c r="B45" s="4"/>
      <c r="C45" s="25"/>
      <c r="D45" s="25"/>
      <c r="E45" s="25"/>
      <c r="F45" s="25"/>
      <c r="G45" s="25"/>
      <c r="H45" s="4"/>
      <c r="I45" s="4"/>
    </row>
    <row r="46" spans="1:9" ht="15">
      <c r="A46" s="11" t="s">
        <v>144</v>
      </c>
      <c r="B46" s="4"/>
      <c r="C46" s="25"/>
      <c r="D46" s="25"/>
      <c r="E46" s="25"/>
      <c r="F46" s="25"/>
      <c r="G46" s="25"/>
      <c r="H46" s="4"/>
      <c r="I46" s="4"/>
    </row>
    <row r="47" spans="1:9" ht="14.25">
      <c r="A47" s="4"/>
      <c r="B47" s="4" t="s">
        <v>9</v>
      </c>
      <c r="C47" s="25"/>
      <c r="D47" s="26">
        <v>1054</v>
      </c>
      <c r="E47" s="25"/>
      <c r="F47" s="26">
        <v>1052</v>
      </c>
      <c r="G47" s="25"/>
      <c r="H47" s="25"/>
      <c r="I47" s="25"/>
    </row>
    <row r="48" spans="1:9" ht="14.25">
      <c r="A48" s="4"/>
      <c r="B48" s="4" t="s">
        <v>10</v>
      </c>
      <c r="C48" s="25"/>
      <c r="D48" s="27">
        <v>2953</v>
      </c>
      <c r="E48" s="25"/>
      <c r="F48" s="27">
        <v>2547</v>
      </c>
      <c r="G48" s="25"/>
      <c r="H48" s="25"/>
      <c r="I48" s="25"/>
    </row>
    <row r="49" spans="1:9" ht="14.25">
      <c r="A49" s="4"/>
      <c r="B49" s="4" t="s">
        <v>176</v>
      </c>
      <c r="C49" s="25"/>
      <c r="D49" s="27">
        <v>2835</v>
      </c>
      <c r="E49" s="25"/>
      <c r="F49" s="27">
        <v>2568</v>
      </c>
      <c r="G49" s="25"/>
      <c r="H49" s="4"/>
      <c r="I49" s="4"/>
    </row>
    <row r="50" spans="1:9" ht="14.25">
      <c r="A50" s="4"/>
      <c r="B50" s="4" t="s">
        <v>231</v>
      </c>
      <c r="C50" s="25"/>
      <c r="D50" s="27">
        <v>33</v>
      </c>
      <c r="E50" s="25"/>
      <c r="F50" s="27">
        <v>33</v>
      </c>
      <c r="G50" s="25"/>
      <c r="H50" s="4"/>
      <c r="I50" s="4"/>
    </row>
    <row r="51" spans="1:9" ht="14.25">
      <c r="A51" s="4"/>
      <c r="B51" s="4" t="s">
        <v>22</v>
      </c>
      <c r="C51" s="25"/>
      <c r="D51" s="28">
        <v>99</v>
      </c>
      <c r="E51" s="25"/>
      <c r="F51" s="28">
        <v>186</v>
      </c>
      <c r="G51" s="25"/>
      <c r="H51" s="4"/>
      <c r="I51" s="25"/>
    </row>
    <row r="52" spans="1:9" ht="15">
      <c r="A52" s="4"/>
      <c r="B52" s="11" t="s">
        <v>145</v>
      </c>
      <c r="C52" s="25"/>
      <c r="D52" s="31">
        <f>SUM(D47:D51)</f>
        <v>6974</v>
      </c>
      <c r="E52" s="25"/>
      <c r="F52" s="31">
        <f>SUM(F47:F51)</f>
        <v>6386</v>
      </c>
      <c r="G52" s="25"/>
      <c r="H52" s="4"/>
      <c r="I52" s="4"/>
    </row>
    <row r="53" spans="1:9" ht="9.75" customHeight="1">
      <c r="A53" s="4"/>
      <c r="B53" s="4"/>
      <c r="C53" s="25"/>
      <c r="D53" s="31"/>
      <c r="E53" s="25"/>
      <c r="F53" s="31"/>
      <c r="G53" s="25"/>
      <c r="H53" s="4"/>
      <c r="I53" s="4"/>
    </row>
    <row r="54" spans="1:9" ht="15">
      <c r="A54" s="11" t="s">
        <v>146</v>
      </c>
      <c r="B54" s="4"/>
      <c r="C54" s="25"/>
      <c r="D54" s="31">
        <f>+D52+D44</f>
        <v>12845</v>
      </c>
      <c r="E54" s="25"/>
      <c r="F54" s="31">
        <f>+F52+F44</f>
        <v>12595</v>
      </c>
      <c r="G54" s="25"/>
      <c r="H54" s="4"/>
      <c r="I54" s="4"/>
    </row>
    <row r="55" spans="1:9" ht="9.75" customHeight="1">
      <c r="A55" s="4"/>
      <c r="B55" s="4"/>
      <c r="C55" s="25"/>
      <c r="D55" s="31"/>
      <c r="E55" s="25"/>
      <c r="F55" s="31"/>
      <c r="G55" s="25"/>
      <c r="H55" s="4"/>
      <c r="I55" s="4"/>
    </row>
    <row r="56" spans="1:9" ht="15.75" thickBot="1">
      <c r="A56" s="11" t="s">
        <v>147</v>
      </c>
      <c r="B56" s="4"/>
      <c r="C56" s="25"/>
      <c r="D56" s="75">
        <f>+D54+D37</f>
        <v>24156</v>
      </c>
      <c r="E56" s="25"/>
      <c r="F56" s="75">
        <f>+F54+F37</f>
        <v>24596</v>
      </c>
      <c r="G56" s="25"/>
      <c r="H56" s="4"/>
      <c r="I56" s="4"/>
    </row>
    <row r="57" spans="1:9" ht="15" thickTop="1">
      <c r="A57" s="4"/>
      <c r="B57" s="4"/>
      <c r="C57" s="25"/>
      <c r="D57" s="25"/>
      <c r="E57" s="25"/>
      <c r="F57" s="25"/>
      <c r="G57" s="25"/>
      <c r="H57" s="4"/>
      <c r="I57" s="4"/>
    </row>
    <row r="58" spans="1:9" ht="15.75" thickBot="1">
      <c r="A58" s="11" t="s">
        <v>108</v>
      </c>
      <c r="B58" s="4"/>
      <c r="C58" s="25"/>
      <c r="D58" s="74">
        <f>+D37/D33</f>
        <v>0.2776795797122797</v>
      </c>
      <c r="E58" s="32"/>
      <c r="F58" s="74">
        <f>+F37/F33</f>
        <v>0.2946187460107036</v>
      </c>
      <c r="G58" s="25"/>
      <c r="H58" s="4"/>
      <c r="I58" s="4"/>
    </row>
    <row r="59" spans="1:9" ht="15" thickTop="1">
      <c r="A59" s="4"/>
      <c r="B59" s="4"/>
      <c r="C59" s="25"/>
      <c r="D59" s="33"/>
      <c r="E59" s="32"/>
      <c r="F59" s="33"/>
      <c r="G59" s="25"/>
      <c r="H59" s="4"/>
      <c r="I59" s="4"/>
    </row>
    <row r="60" spans="1:9" ht="14.25">
      <c r="A60" s="10" t="s">
        <v>169</v>
      </c>
      <c r="B60" s="4"/>
      <c r="C60" s="4"/>
      <c r="D60" s="30"/>
      <c r="E60" s="30"/>
      <c r="F60" s="30"/>
      <c r="G60" s="4"/>
      <c r="H60" s="4"/>
      <c r="I60" s="4"/>
    </row>
    <row r="61" spans="2:9" ht="14.25">
      <c r="B61" s="10" t="s">
        <v>232</v>
      </c>
      <c r="C61" s="4"/>
      <c r="D61" s="30"/>
      <c r="E61" s="30"/>
      <c r="F61" s="30"/>
      <c r="G61" s="4"/>
      <c r="H61" s="4"/>
      <c r="I61" s="4"/>
    </row>
    <row r="62" spans="1:9" ht="14.25">
      <c r="A62" s="4"/>
      <c r="B62" s="4"/>
      <c r="C62" s="4"/>
      <c r="D62" s="30"/>
      <c r="E62" s="30"/>
      <c r="F62" s="30"/>
      <c r="G62" s="4"/>
      <c r="H62" s="4"/>
      <c r="I62" s="4"/>
    </row>
    <row r="63" spans="1:9" ht="14.25">
      <c r="A63" s="4"/>
      <c r="B63" s="4"/>
      <c r="C63" s="4"/>
      <c r="D63" s="30"/>
      <c r="E63" s="30"/>
      <c r="F63" s="30"/>
      <c r="G63" s="4"/>
      <c r="H63" s="4"/>
      <c r="I63" s="4"/>
    </row>
    <row r="64" spans="1:9" ht="14.25">
      <c r="A64" s="4"/>
      <c r="B64" s="4"/>
      <c r="C64" s="4"/>
      <c r="D64" s="30"/>
      <c r="E64" s="30"/>
      <c r="F64" s="30"/>
      <c r="G64" s="4"/>
      <c r="H64" s="4"/>
      <c r="I64" s="4"/>
    </row>
    <row r="65" spans="1:9" ht="14.25">
      <c r="A65" s="4"/>
      <c r="B65" s="4"/>
      <c r="C65" s="4"/>
      <c r="D65" s="30"/>
      <c r="E65" s="30"/>
      <c r="F65" s="30"/>
      <c r="G65" s="4"/>
      <c r="H65" s="4"/>
      <c r="I65" s="4"/>
    </row>
    <row r="66" spans="1:9" ht="14.25">
      <c r="A66" s="4"/>
      <c r="B66" s="4"/>
      <c r="C66" s="4"/>
      <c r="D66" s="30"/>
      <c r="E66" s="30"/>
      <c r="F66" s="30"/>
      <c r="G66" s="4"/>
      <c r="H66" s="4"/>
      <c r="I66" s="4"/>
    </row>
    <row r="67" spans="1:9" ht="14.25">
      <c r="A67" s="4"/>
      <c r="B67" s="4"/>
      <c r="C67" s="4"/>
      <c r="D67" s="30"/>
      <c r="E67" s="30"/>
      <c r="F67" s="30"/>
      <c r="G67" s="4"/>
      <c r="H67" s="4"/>
      <c r="I67" s="4"/>
    </row>
    <row r="68" spans="1:9" ht="14.25">
      <c r="A68" s="4"/>
      <c r="B68" s="4"/>
      <c r="C68" s="4"/>
      <c r="D68" s="30"/>
      <c r="E68" s="30"/>
      <c r="F68" s="30"/>
      <c r="G68" s="4"/>
      <c r="H68" s="4"/>
      <c r="I68" s="4"/>
    </row>
    <row r="69" spans="1:9" ht="14.25">
      <c r="A69" s="4"/>
      <c r="B69" s="4"/>
      <c r="C69" s="4"/>
      <c r="D69" s="30"/>
      <c r="E69" s="30"/>
      <c r="F69" s="30"/>
      <c r="G69" s="4"/>
      <c r="H69" s="4"/>
      <c r="I69" s="4"/>
    </row>
    <row r="70" spans="1:9" ht="14.25">
      <c r="A70" s="4"/>
      <c r="B70" s="4"/>
      <c r="C70" s="4"/>
      <c r="D70" s="30"/>
      <c r="E70" s="30"/>
      <c r="F70" s="30"/>
      <c r="G70" s="4"/>
      <c r="H70" s="4"/>
      <c r="I70" s="4"/>
    </row>
    <row r="71" spans="1:9" ht="14.25">
      <c r="A71" s="4"/>
      <c r="B71" s="4"/>
      <c r="C71" s="4"/>
      <c r="D71" s="30"/>
      <c r="E71" s="30"/>
      <c r="F71" s="30"/>
      <c r="G71" s="4"/>
      <c r="H71" s="4"/>
      <c r="I71" s="4"/>
    </row>
    <row r="72" spans="1:9" ht="14.25">
      <c r="A72" s="4"/>
      <c r="B72" s="4"/>
      <c r="C72" s="4"/>
      <c r="D72" s="30"/>
      <c r="E72" s="30"/>
      <c r="F72" s="30"/>
      <c r="G72" s="4"/>
      <c r="H72" s="4"/>
      <c r="I72" s="4"/>
    </row>
    <row r="73" spans="1:9" ht="14.25">
      <c r="A73" s="4"/>
      <c r="B73" s="4"/>
      <c r="C73" s="4"/>
      <c r="D73" s="30"/>
      <c r="E73" s="30"/>
      <c r="F73" s="30"/>
      <c r="G73" s="4"/>
      <c r="H73" s="4"/>
      <c r="I73" s="4"/>
    </row>
  </sheetData>
  <sheetProtection/>
  <printOptions/>
  <pageMargins left="0.75" right="0.75" top="0.5" bottom="0.53" header="0.5" footer="0.5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3" width="13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11" ht="15.75">
      <c r="A1" s="2" t="s">
        <v>0</v>
      </c>
      <c r="B1" s="2"/>
      <c r="C1" s="2"/>
      <c r="D1" s="2"/>
      <c r="K1" s="55"/>
    </row>
    <row r="2" spans="1:4" ht="15.75">
      <c r="A2" s="2" t="s">
        <v>304</v>
      </c>
      <c r="B2" s="4"/>
      <c r="C2" s="4"/>
      <c r="D2" s="4"/>
    </row>
    <row r="3" spans="1:4" ht="15.75">
      <c r="A3" s="3" t="s">
        <v>170</v>
      </c>
      <c r="B3" s="3"/>
      <c r="C3" s="3"/>
      <c r="D3" s="3"/>
    </row>
    <row r="4" spans="1:4" ht="15.75">
      <c r="A4" s="2" t="s">
        <v>11</v>
      </c>
      <c r="B4" s="2"/>
      <c r="C4" s="2"/>
      <c r="D4" s="2"/>
    </row>
    <row r="5" spans="1:11" ht="15">
      <c r="A5" s="34"/>
      <c r="B5" s="34"/>
      <c r="C5" s="34"/>
      <c r="D5" s="34"/>
      <c r="E5" s="35" t="s">
        <v>12</v>
      </c>
      <c r="F5" s="36"/>
      <c r="G5" s="36" t="s">
        <v>14</v>
      </c>
      <c r="H5" s="36"/>
      <c r="I5" s="35" t="s">
        <v>15</v>
      </c>
      <c r="J5" s="36"/>
      <c r="K5" s="36" t="s">
        <v>14</v>
      </c>
    </row>
    <row r="6" spans="1:11" ht="15">
      <c r="A6" s="34"/>
      <c r="B6" s="34"/>
      <c r="C6" s="34"/>
      <c r="D6" s="34"/>
      <c r="E6" s="35" t="s">
        <v>13</v>
      </c>
      <c r="F6" s="36"/>
      <c r="G6" s="36" t="s">
        <v>13</v>
      </c>
      <c r="H6" s="36"/>
      <c r="I6" s="35" t="s">
        <v>16</v>
      </c>
      <c r="J6" s="36"/>
      <c r="K6" s="36" t="s">
        <v>16</v>
      </c>
    </row>
    <row r="7" spans="1:11" ht="15">
      <c r="A7" s="34"/>
      <c r="B7" s="34"/>
      <c r="C7" s="34"/>
      <c r="D7" s="34"/>
      <c r="E7" s="21" t="s">
        <v>303</v>
      </c>
      <c r="F7" s="36"/>
      <c r="G7" s="23" t="s">
        <v>305</v>
      </c>
      <c r="H7" s="36"/>
      <c r="I7" s="37" t="str">
        <f>+E7</f>
        <v>30/06/2011</v>
      </c>
      <c r="J7" s="36"/>
      <c r="K7" s="38" t="str">
        <f>+G7</f>
        <v>30/06/2010</v>
      </c>
    </row>
    <row r="8" spans="1:11" ht="15">
      <c r="A8" s="34"/>
      <c r="B8" s="34"/>
      <c r="C8" s="34"/>
      <c r="D8" s="34"/>
      <c r="E8" s="35" t="s">
        <v>5</v>
      </c>
      <c r="F8" s="36"/>
      <c r="G8" s="36" t="s">
        <v>5</v>
      </c>
      <c r="H8" s="36"/>
      <c r="I8" s="35" t="s">
        <v>5</v>
      </c>
      <c r="J8" s="36"/>
      <c r="K8" s="36" t="s">
        <v>5</v>
      </c>
    </row>
    <row r="9" spans="1:11" ht="15">
      <c r="A9" s="34"/>
      <c r="B9" s="34"/>
      <c r="C9" s="34"/>
      <c r="D9" s="34"/>
      <c r="E9" s="39"/>
      <c r="F9" s="39"/>
      <c r="G9" s="39"/>
      <c r="H9" s="39"/>
      <c r="I9" s="40"/>
      <c r="J9" s="39"/>
      <c r="K9" s="39"/>
    </row>
    <row r="10" spans="1:11" ht="14.25">
      <c r="A10" s="34" t="s">
        <v>17</v>
      </c>
      <c r="B10" s="34"/>
      <c r="C10" s="34"/>
      <c r="D10" s="34"/>
      <c r="E10" s="41">
        <f>+I10-2658</f>
        <v>3512</v>
      </c>
      <c r="F10" s="41"/>
      <c r="G10" s="41">
        <f>+K10-2018</f>
        <v>3568</v>
      </c>
      <c r="H10" s="41"/>
      <c r="I10" s="45">
        <v>6170</v>
      </c>
      <c r="J10" s="41"/>
      <c r="K10" s="45">
        <v>5586</v>
      </c>
    </row>
    <row r="11" spans="1:11" ht="14.25">
      <c r="A11" s="34"/>
      <c r="B11" s="34"/>
      <c r="C11" s="34"/>
      <c r="D11" s="34"/>
      <c r="E11" s="41"/>
      <c r="F11" s="41"/>
      <c r="G11" s="41"/>
      <c r="H11" s="41"/>
      <c r="I11" s="45"/>
      <c r="J11" s="41"/>
      <c r="K11" s="45"/>
    </row>
    <row r="12" spans="1:11" ht="14.25">
      <c r="A12" s="34" t="s">
        <v>18</v>
      </c>
      <c r="B12" s="34"/>
      <c r="C12" s="34"/>
      <c r="D12" s="34"/>
      <c r="E12" s="41">
        <f>+I12+3622</f>
        <v>-3484</v>
      </c>
      <c r="F12" s="41"/>
      <c r="G12" s="41">
        <f>+K12+3283</f>
        <v>-4413</v>
      </c>
      <c r="H12" s="41"/>
      <c r="I12" s="45">
        <v>-7106</v>
      </c>
      <c r="J12" s="41"/>
      <c r="K12" s="45">
        <v>-7696</v>
      </c>
    </row>
    <row r="13" spans="1:11" ht="14.25">
      <c r="A13" s="34"/>
      <c r="B13" s="34"/>
      <c r="C13" s="34"/>
      <c r="D13" s="34"/>
      <c r="E13" s="41"/>
      <c r="F13" s="41"/>
      <c r="G13" s="41"/>
      <c r="H13" s="41"/>
      <c r="I13" s="45"/>
      <c r="J13" s="41"/>
      <c r="K13" s="45"/>
    </row>
    <row r="14" spans="1:11" ht="14.25">
      <c r="A14" s="34" t="s">
        <v>19</v>
      </c>
      <c r="B14" s="34"/>
      <c r="C14" s="34"/>
      <c r="D14" s="34"/>
      <c r="E14" s="42">
        <f>+I14-495</f>
        <v>16</v>
      </c>
      <c r="F14" s="41"/>
      <c r="G14" s="42">
        <f>+K14-3</f>
        <v>18</v>
      </c>
      <c r="H14" s="41"/>
      <c r="I14" s="42">
        <v>511</v>
      </c>
      <c r="J14" s="41"/>
      <c r="K14" s="42">
        <v>21</v>
      </c>
    </row>
    <row r="15" spans="1:11" ht="14.25">
      <c r="A15" s="34"/>
      <c r="B15" s="34"/>
      <c r="C15" s="34"/>
      <c r="D15" s="34"/>
      <c r="E15" s="41"/>
      <c r="F15" s="41"/>
      <c r="G15" s="41"/>
      <c r="H15" s="41"/>
      <c r="I15" s="41"/>
      <c r="J15" s="41"/>
      <c r="K15" s="41"/>
    </row>
    <row r="16" spans="1:11" ht="14.25">
      <c r="A16" s="34" t="s">
        <v>184</v>
      </c>
      <c r="B16" s="34"/>
      <c r="C16" s="34"/>
      <c r="D16" s="34"/>
      <c r="E16" s="41">
        <f>SUM(E10:E14)</f>
        <v>44</v>
      </c>
      <c r="F16" s="41"/>
      <c r="G16" s="41">
        <f>SUM(G10:G14)</f>
        <v>-827</v>
      </c>
      <c r="H16" s="41"/>
      <c r="I16" s="41">
        <f>SUM(I10:I14)</f>
        <v>-425</v>
      </c>
      <c r="J16" s="41"/>
      <c r="K16" s="41">
        <f>SUM(K10:K14)</f>
        <v>-2089</v>
      </c>
    </row>
    <row r="17" spans="1:11" ht="14.25">
      <c r="A17" s="34"/>
      <c r="B17" s="34"/>
      <c r="C17" s="34"/>
      <c r="D17" s="34"/>
      <c r="E17" s="41"/>
      <c r="F17" s="41"/>
      <c r="G17" s="41"/>
      <c r="H17" s="41"/>
      <c r="I17" s="41"/>
      <c r="J17" s="41"/>
      <c r="K17" s="41"/>
    </row>
    <row r="18" spans="1:11" ht="14.25">
      <c r="A18" s="34" t="s">
        <v>20</v>
      </c>
      <c r="B18" s="34"/>
      <c r="C18" s="34"/>
      <c r="D18" s="34"/>
      <c r="E18" s="41">
        <f>+I18+128</f>
        <v>-131</v>
      </c>
      <c r="F18" s="41"/>
      <c r="G18" s="41">
        <f>+K18+149</f>
        <v>-149</v>
      </c>
      <c r="H18" s="41"/>
      <c r="I18" s="45">
        <v>-259</v>
      </c>
      <c r="J18" s="41"/>
      <c r="K18" s="45">
        <v>-298</v>
      </c>
    </row>
    <row r="19" spans="1:11" ht="14.25">
      <c r="A19" s="34"/>
      <c r="B19" s="34"/>
      <c r="C19" s="34"/>
      <c r="D19" s="34"/>
      <c r="E19" s="41"/>
      <c r="F19" s="41"/>
      <c r="G19" s="41"/>
      <c r="H19" s="41"/>
      <c r="I19" s="41"/>
      <c r="J19" s="41"/>
      <c r="K19" s="41"/>
    </row>
    <row r="20" spans="1:11" ht="14.25">
      <c r="A20" s="34" t="s">
        <v>21</v>
      </c>
      <c r="B20" s="34"/>
      <c r="C20" s="34"/>
      <c r="D20" s="34"/>
      <c r="E20" s="42">
        <f>+I20</f>
        <v>0</v>
      </c>
      <c r="F20" s="41"/>
      <c r="G20" s="42">
        <f>+K20</f>
        <v>0</v>
      </c>
      <c r="H20" s="43"/>
      <c r="I20" s="42">
        <v>0</v>
      </c>
      <c r="J20" s="43"/>
      <c r="K20" s="42">
        <v>0</v>
      </c>
    </row>
    <row r="21" spans="1:11" ht="14.25">
      <c r="A21" s="34"/>
      <c r="B21" s="34"/>
      <c r="C21" s="34"/>
      <c r="D21" s="34"/>
      <c r="E21" s="43"/>
      <c r="F21" s="43"/>
      <c r="G21" s="43"/>
      <c r="H21" s="43"/>
      <c r="I21" s="43"/>
      <c r="J21" s="43"/>
      <c r="K21" s="43"/>
    </row>
    <row r="22" spans="1:11" ht="14.25">
      <c r="A22" s="34" t="s">
        <v>185</v>
      </c>
      <c r="B22" s="34"/>
      <c r="C22" s="34"/>
      <c r="D22" s="34"/>
      <c r="E22" s="41">
        <f>SUM(E16:E20)</f>
        <v>-87</v>
      </c>
      <c r="F22" s="41"/>
      <c r="G22" s="41">
        <f>SUM(G16:G20)</f>
        <v>-976</v>
      </c>
      <c r="H22" s="41"/>
      <c r="I22" s="41">
        <f>SUM(I16:I20)</f>
        <v>-684</v>
      </c>
      <c r="J22" s="41"/>
      <c r="K22" s="41">
        <f>SUM(K16:K20)</f>
        <v>-2387</v>
      </c>
    </row>
    <row r="23" spans="1:11" ht="14.25">
      <c r="A23" s="34" t="s">
        <v>150</v>
      </c>
      <c r="B23" s="34"/>
      <c r="C23" s="34"/>
      <c r="D23" s="34"/>
      <c r="E23" s="43"/>
      <c r="F23" s="43"/>
      <c r="G23" s="43"/>
      <c r="H23" s="43"/>
      <c r="I23" s="43"/>
      <c r="J23" s="43"/>
      <c r="K23" s="43"/>
    </row>
    <row r="24" spans="1:11" ht="14.25">
      <c r="A24" s="34"/>
      <c r="B24" s="34"/>
      <c r="C24" s="34"/>
      <c r="D24" s="34"/>
      <c r="E24" s="43"/>
      <c r="F24" s="43"/>
      <c r="G24" s="43"/>
      <c r="H24" s="43"/>
      <c r="I24" s="43"/>
      <c r="J24" s="43"/>
      <c r="K24" s="43"/>
    </row>
    <row r="25" spans="1:11" ht="14.25">
      <c r="A25" s="34" t="s">
        <v>22</v>
      </c>
      <c r="B25" s="34"/>
      <c r="C25" s="34"/>
      <c r="D25" s="34"/>
      <c r="E25" s="42">
        <f>+I25+4</f>
        <v>-2</v>
      </c>
      <c r="F25" s="41"/>
      <c r="G25" s="42">
        <f>+K25</f>
        <v>0</v>
      </c>
      <c r="H25" s="43"/>
      <c r="I25" s="42">
        <v>-6</v>
      </c>
      <c r="J25" s="43"/>
      <c r="K25" s="42">
        <v>0</v>
      </c>
    </row>
    <row r="26" spans="1:11" ht="14.25">
      <c r="A26" s="34"/>
      <c r="B26" s="34"/>
      <c r="C26" s="34"/>
      <c r="D26" s="34"/>
      <c r="E26" s="43"/>
      <c r="F26" s="43"/>
      <c r="G26" s="43"/>
      <c r="H26" s="43"/>
      <c r="I26" s="43"/>
      <c r="J26" s="43"/>
      <c r="K26" s="43"/>
    </row>
    <row r="27" spans="1:11" ht="14.25">
      <c r="A27" s="34" t="s">
        <v>185</v>
      </c>
      <c r="B27" s="34"/>
      <c r="C27" s="34"/>
      <c r="D27" s="34"/>
      <c r="E27" s="41">
        <f>+E22+E25</f>
        <v>-89</v>
      </c>
      <c r="F27" s="41"/>
      <c r="G27" s="41">
        <f>+G22+G25</f>
        <v>-976</v>
      </c>
      <c r="H27" s="41"/>
      <c r="I27" s="41">
        <f>+I22+I25</f>
        <v>-690</v>
      </c>
      <c r="J27" s="41"/>
      <c r="K27" s="41">
        <f>+K22+K25</f>
        <v>-2387</v>
      </c>
    </row>
    <row r="28" spans="1:11" ht="14.25">
      <c r="A28" s="34" t="s">
        <v>151</v>
      </c>
      <c r="B28" s="34"/>
      <c r="C28" s="34"/>
      <c r="D28" s="34"/>
      <c r="E28" s="43"/>
      <c r="F28" s="43"/>
      <c r="G28" s="43"/>
      <c r="H28" s="43"/>
      <c r="I28" s="43"/>
      <c r="J28" s="43"/>
      <c r="K28" s="43"/>
    </row>
    <row r="29" spans="1:11" ht="14.25">
      <c r="A29" s="34"/>
      <c r="B29" s="34"/>
      <c r="C29" s="34"/>
      <c r="D29" s="34"/>
      <c r="E29" s="43"/>
      <c r="F29" s="43"/>
      <c r="G29" s="43"/>
      <c r="H29" s="43"/>
      <c r="I29" s="43"/>
      <c r="J29" s="43"/>
      <c r="K29" s="43"/>
    </row>
    <row r="30" spans="1:11" ht="14.25">
      <c r="A30" s="34" t="s">
        <v>173</v>
      </c>
      <c r="B30" s="34"/>
      <c r="C30" s="34"/>
      <c r="D30" s="34"/>
      <c r="E30" s="42">
        <f>+I30</f>
        <v>0</v>
      </c>
      <c r="F30" s="41"/>
      <c r="G30" s="42">
        <f>+K30</f>
        <v>0</v>
      </c>
      <c r="H30" s="43"/>
      <c r="I30" s="42">
        <v>0</v>
      </c>
      <c r="J30" s="43"/>
      <c r="K30" s="42">
        <v>0</v>
      </c>
    </row>
    <row r="31" spans="1:11" ht="14.25">
      <c r="A31" s="34"/>
      <c r="B31" s="34"/>
      <c r="C31" s="34"/>
      <c r="D31" s="34"/>
      <c r="E31" s="43"/>
      <c r="F31" s="43"/>
      <c r="G31" s="43"/>
      <c r="H31" s="43"/>
      <c r="I31" s="43"/>
      <c r="J31" s="43"/>
      <c r="K31" s="43"/>
    </row>
    <row r="32" spans="1:11" ht="15" thickBot="1">
      <c r="A32" s="34" t="s">
        <v>186</v>
      </c>
      <c r="B32" s="34"/>
      <c r="C32" s="34"/>
      <c r="D32" s="34"/>
      <c r="E32" s="44">
        <f>+E30+E27</f>
        <v>-89</v>
      </c>
      <c r="F32" s="45"/>
      <c r="G32" s="44">
        <f>+G30+G27</f>
        <v>-976</v>
      </c>
      <c r="H32" s="45"/>
      <c r="I32" s="44">
        <f>+I30+I27</f>
        <v>-690</v>
      </c>
      <c r="J32" s="45"/>
      <c r="K32" s="44">
        <f>+K30+K27</f>
        <v>-2387</v>
      </c>
    </row>
    <row r="33" spans="1:11" ht="15" thickTop="1">
      <c r="A33" s="34" t="s">
        <v>177</v>
      </c>
      <c r="B33" s="34"/>
      <c r="C33" s="34"/>
      <c r="D33" s="34"/>
      <c r="E33" s="43"/>
      <c r="F33" s="46"/>
      <c r="G33" s="43"/>
      <c r="H33" s="46"/>
      <c r="I33" s="43"/>
      <c r="J33" s="46"/>
      <c r="K33" s="43"/>
    </row>
    <row r="34" spans="1:11" ht="14.25">
      <c r="A34" s="34"/>
      <c r="B34" s="34"/>
      <c r="C34" s="34"/>
      <c r="D34" s="34"/>
      <c r="E34" s="43"/>
      <c r="F34" s="46"/>
      <c r="G34" s="43"/>
      <c r="H34" s="46"/>
      <c r="I34" s="43"/>
      <c r="J34" s="46"/>
      <c r="K34" s="43"/>
    </row>
    <row r="35" spans="1:11" ht="14.25">
      <c r="A35" s="34" t="s">
        <v>187</v>
      </c>
      <c r="B35" s="34"/>
      <c r="C35" s="34"/>
      <c r="D35" s="34"/>
      <c r="E35" s="43"/>
      <c r="F35" s="46"/>
      <c r="G35" s="43"/>
      <c r="H35" s="46"/>
      <c r="I35" s="43"/>
      <c r="J35" s="46"/>
      <c r="K35" s="43"/>
    </row>
    <row r="36" spans="1:11" ht="14.25">
      <c r="A36" s="34" t="s">
        <v>188</v>
      </c>
      <c r="B36" s="34"/>
      <c r="C36" s="34"/>
      <c r="D36" s="34"/>
      <c r="E36" s="43"/>
      <c r="F36" s="46"/>
      <c r="G36" s="43"/>
      <c r="H36" s="46"/>
      <c r="I36" s="43"/>
      <c r="J36" s="46"/>
      <c r="K36" s="43"/>
    </row>
    <row r="37" spans="1:11" ht="15" thickBot="1">
      <c r="A37" s="34" t="s">
        <v>174</v>
      </c>
      <c r="B37" s="34"/>
      <c r="C37" s="34"/>
      <c r="D37" s="34"/>
      <c r="E37" s="83">
        <f>+E32</f>
        <v>-89</v>
      </c>
      <c r="F37" s="46"/>
      <c r="G37" s="83">
        <f>+G32</f>
        <v>-976</v>
      </c>
      <c r="H37" s="46"/>
      <c r="I37" s="83">
        <f>+I32</f>
        <v>-690</v>
      </c>
      <c r="J37" s="46"/>
      <c r="K37" s="83">
        <f>+K32</f>
        <v>-2387</v>
      </c>
    </row>
    <row r="38" spans="1:11" ht="15" thickTop="1">
      <c r="A38" s="34"/>
      <c r="B38" s="34"/>
      <c r="C38" s="34"/>
      <c r="D38" s="34"/>
      <c r="E38" s="43"/>
      <c r="F38" s="46"/>
      <c r="G38" s="43"/>
      <c r="H38" s="46"/>
      <c r="I38" s="43"/>
      <c r="J38" s="46"/>
      <c r="K38" s="43"/>
    </row>
    <row r="39" spans="1:11" ht="14.25">
      <c r="A39" s="34"/>
      <c r="B39" s="34"/>
      <c r="C39" s="34"/>
      <c r="D39" s="34"/>
      <c r="E39" s="43"/>
      <c r="F39" s="43"/>
      <c r="G39" s="43"/>
      <c r="H39" s="43"/>
      <c r="I39" s="43"/>
      <c r="J39" s="43"/>
      <c r="K39" s="43"/>
    </row>
    <row r="40" spans="1:11" ht="14.25">
      <c r="A40" s="34" t="s">
        <v>189</v>
      </c>
      <c r="B40" s="34"/>
      <c r="C40" s="34"/>
      <c r="D40" s="34"/>
      <c r="E40" s="43" t="s">
        <v>11</v>
      </c>
      <c r="F40" s="43"/>
      <c r="G40" s="43"/>
      <c r="H40" s="43"/>
      <c r="I40" s="43" t="s">
        <v>11</v>
      </c>
      <c r="J40" s="43"/>
      <c r="K40" s="43"/>
    </row>
    <row r="41" spans="1:11" ht="14.25">
      <c r="A41" s="34" t="s">
        <v>23</v>
      </c>
      <c r="B41" s="34"/>
      <c r="C41" s="34"/>
      <c r="D41" s="34"/>
      <c r="E41" s="54">
        <f>+notes!F179</f>
        <v>-0.21849069573329408</v>
      </c>
      <c r="F41" s="41"/>
      <c r="G41" s="54">
        <f>+notes!G179</f>
        <v>-2.3960327981538763</v>
      </c>
      <c r="H41" s="41"/>
      <c r="I41" s="54">
        <f>+notes!H179</f>
        <v>-1.693916629842392</v>
      </c>
      <c r="J41" s="41"/>
      <c r="K41" s="54">
        <f>+notes!I179</f>
        <v>-5.859969558599695</v>
      </c>
    </row>
    <row r="42" spans="1:11" ht="14.25">
      <c r="A42" s="34" t="s">
        <v>24</v>
      </c>
      <c r="B42" s="34"/>
      <c r="C42" s="34"/>
      <c r="D42" s="34"/>
      <c r="E42" s="62" t="s">
        <v>117</v>
      </c>
      <c r="F42" s="36"/>
      <c r="G42" s="62" t="s">
        <v>117</v>
      </c>
      <c r="H42" s="36"/>
      <c r="I42" s="62" t="s">
        <v>117</v>
      </c>
      <c r="J42" s="36"/>
      <c r="K42" s="62" t="s">
        <v>117</v>
      </c>
    </row>
    <row r="43" spans="1:11" ht="14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ht="14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ht="14.25">
      <c r="A45" s="34" t="s">
        <v>110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7" spans="1:4" ht="12.75">
      <c r="A47" s="10" t="s">
        <v>172</v>
      </c>
      <c r="B47" s="10"/>
      <c r="C47" s="10"/>
      <c r="D47" s="10"/>
    </row>
    <row r="48" spans="1:4" ht="12.75">
      <c r="A48" s="10" t="s">
        <v>233</v>
      </c>
      <c r="B48" s="10"/>
      <c r="C48" s="10"/>
      <c r="D48" s="10"/>
    </row>
    <row r="53" ht="14.25">
      <c r="L53" s="4" t="s">
        <v>11</v>
      </c>
    </row>
  </sheetData>
  <sheetProtection/>
  <printOptions/>
  <pageMargins left="0.75" right="0.4" top="1" bottom="1" header="0.5" footer="0.5"/>
  <pageSetup fitToHeight="1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3" width="12.7109375" style="0" customWidth="1"/>
    <col min="4" max="4" width="1.7109375" style="0" customWidth="1"/>
    <col min="5" max="5" width="11.7109375" style="0" customWidth="1"/>
    <col min="6" max="6" width="1.7109375" style="0" customWidth="1"/>
    <col min="7" max="7" width="11.7109375" style="0" customWidth="1"/>
    <col min="8" max="8" width="1.7109375" style="0" customWidth="1"/>
    <col min="9" max="9" width="11.8515625" style="0" customWidth="1"/>
    <col min="10" max="10" width="1.7109375" style="0" customWidth="1"/>
    <col min="11" max="11" width="11.7109375" style="0" customWidth="1"/>
    <col min="12" max="12" width="1.7109375" style="0" customWidth="1"/>
    <col min="13" max="13" width="12.00390625" style="0" customWidth="1"/>
    <col min="14" max="14" width="1.7109375" style="0" customWidth="1"/>
  </cols>
  <sheetData>
    <row r="1" spans="1:13" ht="15.75">
      <c r="A1" s="2" t="s">
        <v>0</v>
      </c>
      <c r="B1" s="2"/>
      <c r="C1" s="2"/>
      <c r="D1" s="2"/>
      <c r="M1" s="55"/>
    </row>
    <row r="2" spans="1:4" ht="15">
      <c r="A2" s="11" t="s">
        <v>306</v>
      </c>
      <c r="B2" s="4"/>
      <c r="C2" s="4"/>
      <c r="D2" s="4"/>
    </row>
    <row r="3" spans="1:4" ht="15.75">
      <c r="A3" s="3" t="s">
        <v>94</v>
      </c>
      <c r="B3" s="3"/>
      <c r="C3" s="3"/>
      <c r="D3" s="3"/>
    </row>
    <row r="6" spans="5:13" ht="15">
      <c r="E6" s="87" t="s">
        <v>28</v>
      </c>
      <c r="F6" s="87"/>
      <c r="G6" s="87"/>
      <c r="H6" s="87"/>
      <c r="I6" s="87"/>
      <c r="J6" s="11"/>
      <c r="K6" s="56" t="s">
        <v>29</v>
      </c>
      <c r="L6" s="57"/>
      <c r="M6" s="57"/>
    </row>
    <row r="8" spans="5:13" ht="12.75">
      <c r="E8" s="6"/>
      <c r="F8" s="6"/>
      <c r="G8" s="6"/>
      <c r="H8" s="6"/>
      <c r="I8" s="6" t="s">
        <v>30</v>
      </c>
      <c r="J8" s="6"/>
      <c r="K8" s="6" t="s">
        <v>11</v>
      </c>
      <c r="L8" s="6"/>
      <c r="M8" s="6"/>
    </row>
    <row r="9" spans="5:13" ht="12.75">
      <c r="E9" s="6" t="s">
        <v>25</v>
      </c>
      <c r="F9" s="6"/>
      <c r="G9" s="6" t="s">
        <v>25</v>
      </c>
      <c r="H9" s="6"/>
      <c r="I9" s="6" t="s">
        <v>31</v>
      </c>
      <c r="J9" s="6"/>
      <c r="K9" s="6" t="s">
        <v>32</v>
      </c>
      <c r="L9" s="6"/>
      <c r="M9" s="6"/>
    </row>
    <row r="10" spans="5:13" ht="12.75">
      <c r="E10" s="6" t="s">
        <v>26</v>
      </c>
      <c r="F10" s="6"/>
      <c r="G10" s="6" t="s">
        <v>27</v>
      </c>
      <c r="H10" s="6"/>
      <c r="I10" s="6" t="s">
        <v>111</v>
      </c>
      <c r="J10" s="6"/>
      <c r="K10" s="6" t="s">
        <v>33</v>
      </c>
      <c r="L10" s="6"/>
      <c r="M10" s="6" t="s">
        <v>34</v>
      </c>
    </row>
    <row r="11" spans="5:13" ht="12.75">
      <c r="E11" s="6" t="s">
        <v>5</v>
      </c>
      <c r="F11" s="6"/>
      <c r="G11" s="6" t="s">
        <v>5</v>
      </c>
      <c r="H11" s="6"/>
      <c r="I11" s="6" t="s">
        <v>5</v>
      </c>
      <c r="J11" s="6"/>
      <c r="K11" s="6" t="s">
        <v>5</v>
      </c>
      <c r="L11" s="6"/>
      <c r="M11" s="6" t="s">
        <v>5</v>
      </c>
    </row>
    <row r="12" spans="5:13" ht="12.75"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5">
      <c r="A13" s="11" t="s">
        <v>307</v>
      </c>
      <c r="B13" s="11"/>
      <c r="C13" s="11"/>
      <c r="D13" s="11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5">
      <c r="A14" s="14" t="s">
        <v>308</v>
      </c>
      <c r="B14" s="14"/>
      <c r="C14" s="14"/>
      <c r="D14" s="14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4.25">
      <c r="A15" s="4"/>
      <c r="B15" s="4"/>
      <c r="C15" s="4"/>
      <c r="D15" s="4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4.25">
      <c r="A16" s="4" t="s">
        <v>234</v>
      </c>
      <c r="B16" s="4"/>
      <c r="C16" s="4"/>
      <c r="D16" s="4"/>
      <c r="E16" s="32">
        <f>+'BS'!F33</f>
        <v>40734</v>
      </c>
      <c r="F16" s="32"/>
      <c r="G16" s="32">
        <f>+'BS'!F34</f>
        <v>7628</v>
      </c>
      <c r="H16" s="25"/>
      <c r="I16" s="25">
        <f>+'BS'!F35</f>
        <v>5280</v>
      </c>
      <c r="J16" s="25"/>
      <c r="K16" s="32">
        <f>+'BS'!F36</f>
        <v>-41641</v>
      </c>
      <c r="L16" s="32"/>
      <c r="M16" s="32">
        <f>SUM(E16:K16)</f>
        <v>12001</v>
      </c>
    </row>
    <row r="17" spans="1:13" ht="14.25">
      <c r="A17" s="4"/>
      <c r="B17" s="4"/>
      <c r="C17" s="4"/>
      <c r="D17" s="4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4.25">
      <c r="A18" s="4" t="s">
        <v>175</v>
      </c>
      <c r="B18" s="4"/>
      <c r="C18" s="4"/>
      <c r="D18" s="4"/>
      <c r="E18" s="25">
        <v>0</v>
      </c>
      <c r="F18" s="25"/>
      <c r="G18" s="25">
        <v>0</v>
      </c>
      <c r="H18" s="25"/>
      <c r="I18" s="25">
        <v>0</v>
      </c>
      <c r="J18" s="25"/>
      <c r="K18" s="32">
        <f>+'P&amp;L'!I32</f>
        <v>-690</v>
      </c>
      <c r="L18" s="25"/>
      <c r="M18" s="32">
        <f>SUM(E18:K18)</f>
        <v>-690</v>
      </c>
    </row>
    <row r="19" spans="1:13" ht="14.25">
      <c r="A19" s="4"/>
      <c r="B19" s="4"/>
      <c r="C19" s="4"/>
      <c r="D19" s="4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4.25">
      <c r="A20" s="4" t="s">
        <v>309</v>
      </c>
      <c r="B20" s="4"/>
      <c r="C20" s="4"/>
      <c r="D20" s="4"/>
      <c r="E20" s="47">
        <f>SUM(E16:E19)</f>
        <v>40734</v>
      </c>
      <c r="F20" s="32"/>
      <c r="G20" s="47">
        <f>SUM(G16:G19)</f>
        <v>7628</v>
      </c>
      <c r="H20" s="25"/>
      <c r="I20" s="47">
        <f>SUM(I16:I19)</f>
        <v>5280</v>
      </c>
      <c r="J20" s="25"/>
      <c r="K20" s="47">
        <f>SUM(K16:K19)</f>
        <v>-42331</v>
      </c>
      <c r="L20" s="32"/>
      <c r="M20" s="47">
        <f>SUM(M16:M19)</f>
        <v>11311</v>
      </c>
    </row>
    <row r="21" spans="1:13" ht="14.25">
      <c r="A21" s="4"/>
      <c r="B21" s="4"/>
      <c r="C21" s="4"/>
      <c r="D21" s="4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4.25">
      <c r="A22" s="4"/>
      <c r="B22" s="4"/>
      <c r="C22" s="4"/>
      <c r="D22" s="4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5">
      <c r="A23" s="11" t="s">
        <v>307</v>
      </c>
      <c r="B23" s="11"/>
      <c r="C23" s="11"/>
      <c r="D23" s="11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15">
      <c r="A24" s="14" t="s">
        <v>310</v>
      </c>
      <c r="B24" s="14"/>
      <c r="C24" s="14"/>
      <c r="D24" s="14"/>
      <c r="E24" s="25"/>
      <c r="F24" s="25"/>
      <c r="G24" s="25"/>
      <c r="H24" s="25"/>
      <c r="I24" s="25"/>
      <c r="J24" s="25"/>
      <c r="K24" s="25"/>
      <c r="L24" s="25"/>
      <c r="M24" s="25"/>
    </row>
    <row r="25" spans="1:13" ht="14.25">
      <c r="A25" s="4"/>
      <c r="B25" s="4"/>
      <c r="C25" s="4"/>
      <c r="D25" s="4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4.25">
      <c r="A26" s="4" t="s">
        <v>162</v>
      </c>
      <c r="B26" s="4"/>
      <c r="C26" s="4"/>
      <c r="D26" s="4"/>
      <c r="E26" s="32">
        <v>40734</v>
      </c>
      <c r="F26" s="32"/>
      <c r="G26" s="32">
        <v>7628</v>
      </c>
      <c r="H26" s="25"/>
      <c r="I26" s="25">
        <v>5280</v>
      </c>
      <c r="J26" s="25"/>
      <c r="K26" s="32">
        <v>-37899</v>
      </c>
      <c r="L26" s="32"/>
      <c r="M26" s="32">
        <f>SUM(E26:K26)</f>
        <v>15743</v>
      </c>
    </row>
    <row r="27" spans="1:13" ht="14.25">
      <c r="A27" s="4"/>
      <c r="B27" s="4"/>
      <c r="C27" s="4"/>
      <c r="D27" s="4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4.25">
      <c r="A28" s="4" t="s">
        <v>175</v>
      </c>
      <c r="B28" s="4"/>
      <c r="C28" s="4"/>
      <c r="D28" s="4"/>
      <c r="E28" s="25">
        <v>0</v>
      </c>
      <c r="F28" s="25"/>
      <c r="G28" s="25">
        <v>0</v>
      </c>
      <c r="H28" s="25"/>
      <c r="I28" s="25">
        <v>0</v>
      </c>
      <c r="J28" s="25"/>
      <c r="K28" s="32">
        <f>+'P&amp;L'!K32</f>
        <v>-2387</v>
      </c>
      <c r="L28" s="25"/>
      <c r="M28" s="32">
        <f>SUM(E28:K28)</f>
        <v>-2387</v>
      </c>
    </row>
    <row r="29" spans="1:13" ht="14.25">
      <c r="A29" s="4"/>
      <c r="B29" s="4"/>
      <c r="C29" s="4"/>
      <c r="D29" s="4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14.25">
      <c r="A30" s="4" t="s">
        <v>315</v>
      </c>
      <c r="B30" s="4"/>
      <c r="C30" s="4"/>
      <c r="D30" s="4"/>
      <c r="E30" s="47">
        <f>SUM(E26:E29)</f>
        <v>40734</v>
      </c>
      <c r="F30" s="32"/>
      <c r="G30" s="47">
        <f>SUM(G26:G29)</f>
        <v>7628</v>
      </c>
      <c r="H30" s="25"/>
      <c r="I30" s="47">
        <f>SUM(I26:I29)</f>
        <v>5280</v>
      </c>
      <c r="J30" s="25"/>
      <c r="K30" s="47">
        <f>SUM(K26:K29)</f>
        <v>-40286</v>
      </c>
      <c r="L30" s="32"/>
      <c r="M30" s="47">
        <f>SUM(M26:M29)</f>
        <v>13356</v>
      </c>
    </row>
    <row r="31" spans="1:13" ht="14.25">
      <c r="A31" s="4"/>
      <c r="B31" s="4"/>
      <c r="C31" s="4"/>
      <c r="D31" s="4"/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14.25">
      <c r="A32" s="4"/>
      <c r="B32" s="4"/>
      <c r="C32" s="4"/>
      <c r="D32" s="4"/>
      <c r="E32" s="25"/>
      <c r="F32" s="25"/>
      <c r="G32" s="25"/>
      <c r="H32" s="25"/>
      <c r="I32" s="25"/>
      <c r="J32" s="25"/>
      <c r="K32" s="25"/>
      <c r="L32" s="25"/>
      <c r="M32" s="25"/>
    </row>
    <row r="33" spans="1:4" ht="14.25">
      <c r="A33" s="15" t="s">
        <v>122</v>
      </c>
      <c r="B33" s="15"/>
      <c r="C33" s="15"/>
      <c r="D33" s="15"/>
    </row>
    <row r="34" spans="1:4" ht="14.25">
      <c r="A34" s="15" t="s">
        <v>235</v>
      </c>
      <c r="B34" s="15"/>
      <c r="C34" s="15"/>
      <c r="D34" s="15"/>
    </row>
  </sheetData>
  <sheetProtection/>
  <mergeCells count="1">
    <mergeCell ref="E6:I6"/>
  </mergeCells>
  <printOptions/>
  <pageMargins left="0.66" right="0.27" top="0.96" bottom="0.72" header="0.5" footer="0.5"/>
  <pageSetup fitToHeight="1" fitToWidth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4.710937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8" ht="15.75">
      <c r="A1" s="2" t="s">
        <v>0</v>
      </c>
      <c r="B1" s="2"/>
      <c r="C1" s="2"/>
      <c r="H1" s="55"/>
    </row>
    <row r="2" spans="1:3" ht="14.25">
      <c r="A2" s="4" t="s">
        <v>1</v>
      </c>
      <c r="B2" s="4"/>
      <c r="C2" s="4"/>
    </row>
    <row r="3" spans="1:3" ht="15">
      <c r="A3" s="11" t="s">
        <v>306</v>
      </c>
      <c r="B3" s="4"/>
      <c r="C3" s="4"/>
    </row>
    <row r="4" spans="1:3" ht="15.75">
      <c r="A4" s="3" t="s">
        <v>171</v>
      </c>
      <c r="B4" s="2"/>
      <c r="C4" s="2"/>
    </row>
    <row r="5" spans="1:3" ht="15.75">
      <c r="A5" s="2" t="s">
        <v>11</v>
      </c>
      <c r="B5" s="2"/>
      <c r="C5" s="2"/>
    </row>
    <row r="6" spans="8:10" ht="15">
      <c r="H6" s="12" t="s">
        <v>311</v>
      </c>
      <c r="J6" s="12" t="str">
        <f>+H6</f>
        <v>6 months</v>
      </c>
    </row>
    <row r="7" spans="1:10" ht="15">
      <c r="A7" s="4"/>
      <c r="B7" s="4"/>
      <c r="C7" s="4"/>
      <c r="D7" s="4"/>
      <c r="H7" s="17" t="s">
        <v>95</v>
      </c>
      <c r="J7" s="17" t="s">
        <v>95</v>
      </c>
    </row>
    <row r="8" spans="1:10" ht="15">
      <c r="A8" s="4"/>
      <c r="B8" s="4"/>
      <c r="C8" s="4"/>
      <c r="D8" s="4"/>
      <c r="H8" s="22" t="s">
        <v>303</v>
      </c>
      <c r="J8" s="22" t="s">
        <v>305</v>
      </c>
    </row>
    <row r="9" spans="1:10" ht="15">
      <c r="A9" s="4"/>
      <c r="B9" s="4"/>
      <c r="C9" s="4"/>
      <c r="D9" s="4"/>
      <c r="H9" s="12" t="s">
        <v>5</v>
      </c>
      <c r="J9" s="12" t="s">
        <v>5</v>
      </c>
    </row>
    <row r="10" spans="1:7" ht="12.75">
      <c r="A10" s="13" t="s">
        <v>100</v>
      </c>
      <c r="G10" s="24"/>
    </row>
    <row r="11" spans="1:12" ht="12.75">
      <c r="A11" s="13" t="s">
        <v>35</v>
      </c>
      <c r="H11" s="49">
        <f>+'P&amp;L'!I22</f>
        <v>-684</v>
      </c>
      <c r="J11" s="49">
        <f>+'P&amp;L'!K22</f>
        <v>-2387</v>
      </c>
      <c r="L11" s="24"/>
    </row>
    <row r="12" spans="1:10" ht="12.75">
      <c r="A12" t="s">
        <v>101</v>
      </c>
      <c r="H12" s="49"/>
      <c r="J12" s="49"/>
    </row>
    <row r="13" spans="2:12" ht="12.75">
      <c r="B13" t="s">
        <v>160</v>
      </c>
      <c r="H13" s="49">
        <v>19</v>
      </c>
      <c r="J13" s="49">
        <v>20</v>
      </c>
      <c r="L13" s="24"/>
    </row>
    <row r="14" spans="2:10" ht="12.75">
      <c r="B14" t="s">
        <v>102</v>
      </c>
      <c r="H14" s="49">
        <v>661</v>
      </c>
      <c r="J14" s="49">
        <v>664</v>
      </c>
    </row>
    <row r="15" spans="2:10" ht="12.75">
      <c r="B15" t="s">
        <v>158</v>
      </c>
      <c r="H15" s="49">
        <v>50</v>
      </c>
      <c r="J15" s="49">
        <v>44</v>
      </c>
    </row>
    <row r="16" spans="2:10" ht="12.75">
      <c r="B16" t="s">
        <v>123</v>
      </c>
      <c r="H16" s="49">
        <v>-22</v>
      </c>
      <c r="J16" s="49">
        <v>-11</v>
      </c>
    </row>
    <row r="17" spans="2:10" ht="12.75">
      <c r="B17" t="s">
        <v>103</v>
      </c>
      <c r="H17" s="50">
        <v>253</v>
      </c>
      <c r="I17" s="64"/>
      <c r="J17" s="50">
        <v>297</v>
      </c>
    </row>
    <row r="18" spans="1:10" ht="12.75">
      <c r="A18" s="13" t="s">
        <v>241</v>
      </c>
      <c r="H18" s="49">
        <f>SUM(H11:H17)</f>
        <v>277</v>
      </c>
      <c r="J18" s="49">
        <f>SUM(J11:J17)</f>
        <v>-1373</v>
      </c>
    </row>
    <row r="19" spans="1:12" ht="12.75">
      <c r="A19" s="16" t="s">
        <v>242</v>
      </c>
      <c r="H19" s="49">
        <v>70</v>
      </c>
      <c r="J19" s="49">
        <v>-590</v>
      </c>
      <c r="L19" s="24"/>
    </row>
    <row r="20" spans="1:12" ht="12.75">
      <c r="A20" t="s">
        <v>322</v>
      </c>
      <c r="H20" s="49">
        <v>-665</v>
      </c>
      <c r="J20" s="49">
        <v>-808</v>
      </c>
      <c r="L20" s="24"/>
    </row>
    <row r="21" spans="1:12" ht="12.75">
      <c r="A21" t="s">
        <v>243</v>
      </c>
      <c r="H21" s="49">
        <v>162</v>
      </c>
      <c r="J21" s="49">
        <v>149</v>
      </c>
      <c r="L21" s="24"/>
    </row>
    <row r="22" spans="1:12" ht="12.75">
      <c r="A22" t="s">
        <v>319</v>
      </c>
      <c r="H22" s="49">
        <v>2</v>
      </c>
      <c r="J22" s="49">
        <v>94</v>
      </c>
      <c r="L22" s="24"/>
    </row>
    <row r="23" spans="1:13" ht="12.75">
      <c r="A23" t="s">
        <v>244</v>
      </c>
      <c r="H23" s="50">
        <v>203</v>
      </c>
      <c r="J23" s="50">
        <v>-2509</v>
      </c>
      <c r="L23" s="24"/>
      <c r="M23" s="24"/>
    </row>
    <row r="24" spans="1:10" ht="12.75">
      <c r="A24" s="13" t="s">
        <v>321</v>
      </c>
      <c r="H24" s="49">
        <f>SUM(H18:H23)</f>
        <v>49</v>
      </c>
      <c r="J24" s="49">
        <f>SUM(J18:J23)</f>
        <v>-5037</v>
      </c>
    </row>
    <row r="25" spans="1:10" ht="12.75">
      <c r="A25" s="16" t="s">
        <v>36</v>
      </c>
      <c r="H25" s="49">
        <v>-50</v>
      </c>
      <c r="J25" s="49">
        <v>-70</v>
      </c>
    </row>
    <row r="26" spans="1:10" ht="12.75">
      <c r="A26" s="16" t="s">
        <v>159</v>
      </c>
      <c r="H26" s="63">
        <v>-93</v>
      </c>
      <c r="I26" s="64"/>
      <c r="J26" s="63">
        <v>-215</v>
      </c>
    </row>
    <row r="27" spans="1:10" ht="12.75">
      <c r="A27" s="16" t="s">
        <v>301</v>
      </c>
      <c r="H27" s="50">
        <v>-6</v>
      </c>
      <c r="J27" s="50">
        <v>0</v>
      </c>
    </row>
    <row r="28" spans="1:10" ht="12.75">
      <c r="A28" s="13" t="s">
        <v>164</v>
      </c>
      <c r="H28" s="49">
        <f>SUM(H24:H27)</f>
        <v>-100</v>
      </c>
      <c r="J28" s="49">
        <f>SUM(J24:J27)</f>
        <v>-5322</v>
      </c>
    </row>
    <row r="29" spans="1:10" ht="12.75">
      <c r="A29" s="13"/>
      <c r="H29" s="49"/>
      <c r="J29" s="49"/>
    </row>
    <row r="30" spans="1:10" ht="12.75">
      <c r="A30" s="13" t="s">
        <v>104</v>
      </c>
      <c r="H30" s="49"/>
      <c r="J30" s="49"/>
    </row>
    <row r="31" spans="1:10" ht="12.75">
      <c r="A31" t="s">
        <v>105</v>
      </c>
      <c r="H31" s="51">
        <v>-90</v>
      </c>
      <c r="J31" s="51">
        <v>-61</v>
      </c>
    </row>
    <row r="32" spans="1:10" ht="12.75">
      <c r="A32" s="16" t="s">
        <v>124</v>
      </c>
      <c r="H32" s="52">
        <v>22</v>
      </c>
      <c r="J32" s="52">
        <v>26</v>
      </c>
    </row>
    <row r="33" spans="1:10" ht="12.75">
      <c r="A33" s="13" t="s">
        <v>245</v>
      </c>
      <c r="H33" s="49">
        <f>SUM(H31:H32)</f>
        <v>-68</v>
      </c>
      <c r="J33" s="49">
        <f>SUM(J31:J32)</f>
        <v>-35</v>
      </c>
    </row>
    <row r="34" spans="8:10" ht="12.75">
      <c r="H34" s="49"/>
      <c r="J34" s="49"/>
    </row>
    <row r="35" spans="1:10" ht="12.75">
      <c r="A35" s="13" t="s">
        <v>106</v>
      </c>
      <c r="H35" s="49"/>
      <c r="J35" s="49"/>
    </row>
    <row r="36" spans="1:10" ht="12.75">
      <c r="A36" s="16" t="s">
        <v>320</v>
      </c>
      <c r="H36" s="51">
        <v>-200</v>
      </c>
      <c r="J36" s="51">
        <v>0</v>
      </c>
    </row>
    <row r="37" spans="1:10" ht="12.75">
      <c r="A37" s="16" t="s">
        <v>165</v>
      </c>
      <c r="H37" s="52">
        <v>-15</v>
      </c>
      <c r="J37" s="52">
        <v>-12</v>
      </c>
    </row>
    <row r="38" spans="1:10" ht="12.75">
      <c r="A38" s="13" t="s">
        <v>246</v>
      </c>
      <c r="H38" s="49">
        <f>SUM(H36:H37)</f>
        <v>-215</v>
      </c>
      <c r="J38" s="49">
        <f>SUM(J36:J37)</f>
        <v>-12</v>
      </c>
    </row>
    <row r="39" spans="8:10" ht="12.75">
      <c r="H39" s="50"/>
      <c r="J39" s="50"/>
    </row>
    <row r="40" spans="1:10" ht="12.75">
      <c r="A40" s="13" t="s">
        <v>247</v>
      </c>
      <c r="H40" s="49">
        <f>+H38+H33+H28</f>
        <v>-383</v>
      </c>
      <c r="J40" s="49">
        <f>+J38+J33+J28</f>
        <v>-5369</v>
      </c>
    </row>
    <row r="41" spans="1:10" ht="12.75">
      <c r="A41" s="13"/>
      <c r="H41" s="49"/>
      <c r="J41" s="49"/>
    </row>
    <row r="42" spans="1:10" ht="12.75">
      <c r="A42" s="13" t="s">
        <v>118</v>
      </c>
      <c r="H42" s="49">
        <v>-456</v>
      </c>
      <c r="J42" s="49">
        <v>7568</v>
      </c>
    </row>
    <row r="43" spans="1:10" ht="12.75">
      <c r="A43" s="13"/>
      <c r="H43" s="49"/>
      <c r="J43" s="49"/>
    </row>
    <row r="44" spans="1:10" ht="13.5" thickBot="1">
      <c r="A44" s="13" t="s">
        <v>312</v>
      </c>
      <c r="H44" s="53">
        <f>SUM(H40:H43)</f>
        <v>-839</v>
      </c>
      <c r="J44" s="53">
        <f>SUM(J40:J43)</f>
        <v>2199</v>
      </c>
    </row>
    <row r="45" spans="8:10" ht="13.5" thickTop="1">
      <c r="H45" s="49"/>
      <c r="J45" s="49"/>
    </row>
    <row r="46" spans="1:10" ht="12.75">
      <c r="A46" s="13" t="s">
        <v>107</v>
      </c>
      <c r="H46" s="49"/>
      <c r="J46" s="49"/>
    </row>
    <row r="47" spans="8:10" ht="12.75">
      <c r="H47" s="49"/>
      <c r="J47" s="49"/>
    </row>
    <row r="48" spans="2:10" ht="12.75">
      <c r="B48" t="s">
        <v>131</v>
      </c>
      <c r="H48" s="49">
        <f>+'BS'!D23</f>
        <v>378</v>
      </c>
      <c r="J48" s="49">
        <v>174</v>
      </c>
    </row>
    <row r="49" spans="2:10" ht="12.75">
      <c r="B49" t="s">
        <v>8</v>
      </c>
      <c r="H49" s="63">
        <f>+'BS'!D24</f>
        <v>181</v>
      </c>
      <c r="I49" s="64"/>
      <c r="J49" s="63">
        <v>3640</v>
      </c>
    </row>
    <row r="50" spans="2:10" ht="12.75">
      <c r="B50" t="s">
        <v>148</v>
      </c>
      <c r="H50" s="50">
        <f>-notes!H148</f>
        <v>-1022</v>
      </c>
      <c r="J50" s="50">
        <v>-1443</v>
      </c>
    </row>
    <row r="51" spans="8:10" ht="12.75">
      <c r="H51" s="63">
        <f>SUM(H48:H50)</f>
        <v>-463</v>
      </c>
      <c r="I51" s="64"/>
      <c r="J51" s="63">
        <f>SUM(J48:J50)</f>
        <v>2371</v>
      </c>
    </row>
    <row r="52" spans="2:10" ht="12.75">
      <c r="B52" t="s">
        <v>120</v>
      </c>
      <c r="H52" s="49">
        <v>-376</v>
      </c>
      <c r="J52" s="49">
        <v>-172</v>
      </c>
    </row>
    <row r="53" spans="5:10" ht="15" thickBot="1">
      <c r="E53" s="7"/>
      <c r="H53" s="53">
        <f>SUM(H51:H52)</f>
        <v>-839</v>
      </c>
      <c r="J53" s="53">
        <f>SUM(J51:J52)</f>
        <v>2199</v>
      </c>
    </row>
    <row r="54" spans="5:8" ht="15" thickTop="1">
      <c r="E54" s="7"/>
      <c r="H54" s="48"/>
    </row>
    <row r="55" spans="5:10" ht="12.75">
      <c r="E55" s="5"/>
      <c r="H55" s="49"/>
      <c r="J55" s="49"/>
    </row>
  </sheetData>
  <sheetProtection/>
  <printOptions/>
  <pageMargins left="0.75" right="0.75" top="0.55" bottom="0.63" header="0.5" footer="0.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5"/>
  <sheetViews>
    <sheetView tabSelected="1" zoomScalePageLayoutView="0" workbookViewId="0" topLeftCell="A185">
      <selection activeCell="A204" sqref="A204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6.140625" style="0" customWidth="1"/>
    <col min="4" max="5" width="10.7109375" style="0" customWidth="1"/>
    <col min="6" max="6" width="12.7109375" style="0" customWidth="1"/>
    <col min="7" max="7" width="12.8515625" style="0" customWidth="1"/>
    <col min="8" max="8" width="14.421875" style="0" customWidth="1"/>
    <col min="9" max="9" width="12.8515625" style="0" customWidth="1"/>
    <col min="10" max="10" width="8.421875" style="0" customWidth="1"/>
    <col min="11" max="11" width="0.85546875" style="0" customWidth="1"/>
    <col min="12" max="12" width="2.7109375" style="0" customWidth="1"/>
  </cols>
  <sheetData>
    <row r="1" spans="1:11" ht="18">
      <c r="A1" s="85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55"/>
    </row>
    <row r="2" ht="14.25">
      <c r="A2" s="4" t="s">
        <v>1</v>
      </c>
    </row>
    <row r="3" spans="1:9" ht="15">
      <c r="A3" s="19" t="s">
        <v>313</v>
      </c>
      <c r="B3" s="4"/>
      <c r="C3" s="4"/>
      <c r="D3" s="4"/>
      <c r="E3" s="4"/>
      <c r="F3" s="4"/>
      <c r="G3" s="4"/>
      <c r="H3" s="4"/>
      <c r="I3" s="4"/>
    </row>
    <row r="4" spans="1:9" ht="15">
      <c r="A4" s="19"/>
      <c r="B4" s="4"/>
      <c r="C4" s="4"/>
      <c r="D4" s="4"/>
      <c r="E4" s="4"/>
      <c r="F4" s="4"/>
      <c r="G4" s="4"/>
      <c r="H4" s="4"/>
      <c r="I4" s="4"/>
    </row>
    <row r="5" spans="1:9" ht="15">
      <c r="A5" s="11" t="s">
        <v>37</v>
      </c>
      <c r="B5" s="4"/>
      <c r="C5" s="4"/>
      <c r="D5" s="4"/>
      <c r="E5" s="4"/>
      <c r="F5" s="4"/>
      <c r="G5" s="4"/>
      <c r="H5" s="4"/>
      <c r="I5" s="4"/>
    </row>
    <row r="6" spans="1:9" ht="14.25">
      <c r="A6" s="4"/>
      <c r="B6" s="4"/>
      <c r="C6" s="4"/>
      <c r="D6" s="4"/>
      <c r="E6" s="4"/>
      <c r="F6" s="4"/>
      <c r="G6" s="4"/>
      <c r="H6" s="4"/>
      <c r="I6" s="4"/>
    </row>
    <row r="7" spans="1:9" ht="15">
      <c r="A7" s="69" t="s">
        <v>38</v>
      </c>
      <c r="B7" s="11" t="s">
        <v>39</v>
      </c>
      <c r="C7" s="4"/>
      <c r="D7" s="4"/>
      <c r="E7" s="4"/>
      <c r="F7" s="4"/>
      <c r="G7" s="4"/>
      <c r="H7" s="4"/>
      <c r="I7" s="4"/>
    </row>
    <row r="8" spans="1:9" ht="15">
      <c r="A8" s="11"/>
      <c r="B8" s="4" t="s">
        <v>195</v>
      </c>
      <c r="C8" s="4"/>
      <c r="D8" s="4"/>
      <c r="E8" s="4"/>
      <c r="F8" s="4"/>
      <c r="G8" s="4"/>
      <c r="H8" s="4"/>
      <c r="I8" s="4"/>
    </row>
    <row r="9" spans="1:9" ht="15">
      <c r="A9" s="11"/>
      <c r="B9" s="4" t="s">
        <v>196</v>
      </c>
      <c r="C9" s="4"/>
      <c r="D9" s="4"/>
      <c r="E9" s="4"/>
      <c r="F9" s="4"/>
      <c r="G9" s="4"/>
      <c r="H9" s="4"/>
      <c r="I9" s="4"/>
    </row>
    <row r="10" spans="1:9" ht="15">
      <c r="A10" s="11"/>
      <c r="B10" s="4" t="s">
        <v>197</v>
      </c>
      <c r="C10" s="4"/>
      <c r="D10" s="4"/>
      <c r="E10" s="4"/>
      <c r="F10" s="4"/>
      <c r="G10" s="4"/>
      <c r="H10" s="4"/>
      <c r="I10" s="4"/>
    </row>
    <row r="11" spans="1:9" ht="15">
      <c r="A11" s="11"/>
      <c r="B11" s="4" t="s">
        <v>236</v>
      </c>
      <c r="C11" s="4"/>
      <c r="D11" s="4"/>
      <c r="E11" s="4"/>
      <c r="F11" s="4"/>
      <c r="G11" s="4"/>
      <c r="H11" s="4"/>
      <c r="I11" s="4"/>
    </row>
    <row r="12" spans="1:9" ht="15">
      <c r="A12" s="11"/>
      <c r="B12" s="4"/>
      <c r="C12" s="4"/>
      <c r="D12" s="4"/>
      <c r="E12" s="4"/>
      <c r="F12" s="4"/>
      <c r="G12" s="4"/>
      <c r="H12" s="4"/>
      <c r="I12" s="4"/>
    </row>
    <row r="13" spans="1:9" ht="15">
      <c r="A13" s="11"/>
      <c r="B13" s="4" t="s">
        <v>198</v>
      </c>
      <c r="C13" s="4"/>
      <c r="D13" s="4"/>
      <c r="E13" s="4"/>
      <c r="F13" s="4"/>
      <c r="G13" s="4"/>
      <c r="H13" s="4"/>
      <c r="I13" s="4"/>
    </row>
    <row r="14" spans="1:9" ht="15">
      <c r="A14" s="11"/>
      <c r="B14" s="4" t="s">
        <v>199</v>
      </c>
      <c r="C14" s="4"/>
      <c r="D14" s="4"/>
      <c r="E14" s="4"/>
      <c r="F14" s="4"/>
      <c r="G14" s="4"/>
      <c r="H14" s="4"/>
      <c r="I14" s="4"/>
    </row>
    <row r="15" spans="1:9" ht="15">
      <c r="A15" s="11"/>
      <c r="B15" s="4" t="s">
        <v>259</v>
      </c>
      <c r="C15" s="4"/>
      <c r="D15" s="4"/>
      <c r="E15" s="4"/>
      <c r="F15" s="4"/>
      <c r="G15" s="4"/>
      <c r="H15" s="4"/>
      <c r="I15" s="4"/>
    </row>
    <row r="16" spans="1:9" ht="15">
      <c r="A16" s="11"/>
      <c r="B16" s="4" t="s">
        <v>248</v>
      </c>
      <c r="C16" s="4"/>
      <c r="D16" s="4"/>
      <c r="E16" s="4"/>
      <c r="F16" s="4"/>
      <c r="G16" s="4"/>
      <c r="H16" s="4"/>
      <c r="I16" s="4"/>
    </row>
    <row r="17" spans="1:9" ht="15">
      <c r="A17" s="11"/>
      <c r="B17" s="4" t="s">
        <v>260</v>
      </c>
      <c r="C17" s="4"/>
      <c r="D17" s="4"/>
      <c r="E17" s="4"/>
      <c r="F17" s="4"/>
      <c r="G17" s="4"/>
      <c r="H17" s="4"/>
      <c r="I17" s="4"/>
    </row>
    <row r="18" spans="1:9" ht="15">
      <c r="A18" s="11"/>
      <c r="B18" s="4" t="s">
        <v>261</v>
      </c>
      <c r="C18" s="4"/>
      <c r="D18" s="4"/>
      <c r="E18" s="4"/>
      <c r="F18" s="4"/>
      <c r="G18" s="4"/>
      <c r="H18" s="4"/>
      <c r="I18" s="4"/>
    </row>
    <row r="19" spans="1:9" ht="15">
      <c r="A19" s="11"/>
      <c r="B19" s="4"/>
      <c r="C19" s="4"/>
      <c r="D19" s="4"/>
      <c r="E19" s="4"/>
      <c r="F19" s="4"/>
      <c r="G19" s="4"/>
      <c r="H19" s="4"/>
      <c r="I19" s="4"/>
    </row>
    <row r="20" spans="1:9" ht="15">
      <c r="A20" s="11"/>
      <c r="B20" s="4" t="s">
        <v>262</v>
      </c>
      <c r="C20" s="4"/>
      <c r="D20" s="4"/>
      <c r="F20" s="4" t="s">
        <v>263</v>
      </c>
      <c r="G20" s="4"/>
      <c r="H20" s="4"/>
      <c r="I20" s="4"/>
    </row>
    <row r="21" spans="1:9" ht="15">
      <c r="A21" s="11"/>
      <c r="B21" s="4" t="s">
        <v>264</v>
      </c>
      <c r="C21" s="4"/>
      <c r="D21" s="4"/>
      <c r="F21" s="4" t="s">
        <v>265</v>
      </c>
      <c r="G21" s="4"/>
      <c r="H21" s="4"/>
      <c r="I21" s="4"/>
    </row>
    <row r="22" spans="1:9" ht="15">
      <c r="A22" s="11"/>
      <c r="B22" s="4" t="s">
        <v>266</v>
      </c>
      <c r="C22" s="4"/>
      <c r="D22" s="4"/>
      <c r="F22" s="4" t="s">
        <v>267</v>
      </c>
      <c r="G22" s="4"/>
      <c r="H22" s="4"/>
      <c r="I22" s="4"/>
    </row>
    <row r="23" spans="1:9" ht="15">
      <c r="A23" s="11"/>
      <c r="B23" s="4" t="s">
        <v>268</v>
      </c>
      <c r="C23" s="4"/>
      <c r="D23" s="4"/>
      <c r="F23" s="4" t="s">
        <v>269</v>
      </c>
      <c r="G23" s="4"/>
      <c r="H23" s="4"/>
      <c r="I23" s="4"/>
    </row>
    <row r="24" spans="1:9" ht="15">
      <c r="A24" s="11"/>
      <c r="B24" s="4" t="s">
        <v>270</v>
      </c>
      <c r="C24" s="4"/>
      <c r="D24" s="4"/>
      <c r="F24" s="4" t="s">
        <v>271</v>
      </c>
      <c r="G24" s="4"/>
      <c r="H24" s="4"/>
      <c r="I24" s="4"/>
    </row>
    <row r="25" spans="1:9" ht="15">
      <c r="A25" s="11"/>
      <c r="B25" s="4" t="s">
        <v>272</v>
      </c>
      <c r="C25" s="4"/>
      <c r="D25" s="4"/>
      <c r="F25" s="4" t="s">
        <v>273</v>
      </c>
      <c r="G25" s="4"/>
      <c r="H25" s="4"/>
      <c r="I25" s="4"/>
    </row>
    <row r="26" spans="1:9" ht="15">
      <c r="A26" s="11"/>
      <c r="B26" s="4" t="s">
        <v>275</v>
      </c>
      <c r="C26" s="4"/>
      <c r="D26" s="4"/>
      <c r="F26" s="4" t="s">
        <v>274</v>
      </c>
      <c r="G26" s="4"/>
      <c r="H26" s="4"/>
      <c r="I26" s="4"/>
    </row>
    <row r="27" spans="1:9" ht="15">
      <c r="A27" s="11"/>
      <c r="B27" s="4" t="s">
        <v>276</v>
      </c>
      <c r="C27" s="4"/>
      <c r="D27" s="4"/>
      <c r="F27" s="4" t="s">
        <v>277</v>
      </c>
      <c r="G27" s="4"/>
      <c r="H27" s="4"/>
      <c r="I27" s="4"/>
    </row>
    <row r="28" spans="1:9" ht="15">
      <c r="A28" s="11"/>
      <c r="B28" s="4" t="s">
        <v>251</v>
      </c>
      <c r="C28" s="4"/>
      <c r="D28" s="4"/>
      <c r="E28" s="4"/>
      <c r="F28" s="4" t="s">
        <v>252</v>
      </c>
      <c r="G28" s="4"/>
      <c r="H28" s="4"/>
      <c r="I28" s="4"/>
    </row>
    <row r="29" spans="1:9" ht="15">
      <c r="A29" s="11"/>
      <c r="B29" s="4"/>
      <c r="C29" s="4"/>
      <c r="D29" s="4"/>
      <c r="E29" s="4"/>
      <c r="F29" s="4" t="s">
        <v>278</v>
      </c>
      <c r="G29" s="4"/>
      <c r="H29" s="4"/>
      <c r="I29" s="4"/>
    </row>
    <row r="30" spans="1:9" ht="15">
      <c r="A30" s="11"/>
      <c r="B30" s="4"/>
      <c r="C30" s="4"/>
      <c r="D30" s="4"/>
      <c r="E30" s="4"/>
      <c r="F30" s="4" t="s">
        <v>279</v>
      </c>
      <c r="G30" s="4"/>
      <c r="H30" s="4"/>
      <c r="I30" s="4"/>
    </row>
    <row r="31" spans="1:9" ht="15">
      <c r="A31" s="11"/>
      <c r="B31" s="4"/>
      <c r="C31" s="4"/>
      <c r="D31" s="4"/>
      <c r="E31" s="4"/>
      <c r="F31" s="4" t="s">
        <v>280</v>
      </c>
      <c r="G31" s="4"/>
      <c r="H31" s="4"/>
      <c r="I31" s="4"/>
    </row>
    <row r="32" spans="1:9" ht="15">
      <c r="A32" s="11"/>
      <c r="B32" s="4" t="s">
        <v>253</v>
      </c>
      <c r="C32" s="4"/>
      <c r="D32" s="4"/>
      <c r="E32" s="4"/>
      <c r="F32" s="4" t="s">
        <v>281</v>
      </c>
      <c r="G32" s="4"/>
      <c r="H32" s="4"/>
      <c r="I32" s="4"/>
    </row>
    <row r="33" spans="1:9" ht="15">
      <c r="A33" s="11"/>
      <c r="B33" s="4"/>
      <c r="C33" s="4"/>
      <c r="D33" s="4"/>
      <c r="E33" s="4"/>
      <c r="F33" s="4" t="s">
        <v>282</v>
      </c>
      <c r="G33" s="4"/>
      <c r="H33" s="4"/>
      <c r="I33" s="4"/>
    </row>
    <row r="34" spans="1:9" ht="15">
      <c r="A34" s="11"/>
      <c r="B34" s="4"/>
      <c r="C34" s="4"/>
      <c r="D34" s="4"/>
      <c r="E34" s="4"/>
      <c r="F34" s="4" t="s">
        <v>283</v>
      </c>
      <c r="G34" s="4"/>
      <c r="H34" s="4"/>
      <c r="I34" s="4"/>
    </row>
    <row r="35" spans="1:9" ht="15">
      <c r="A35" s="11"/>
      <c r="B35" s="4" t="s">
        <v>284</v>
      </c>
      <c r="C35" s="4"/>
      <c r="D35" s="4"/>
      <c r="E35" s="4"/>
      <c r="F35" s="4" t="s">
        <v>285</v>
      </c>
      <c r="G35" s="4"/>
      <c r="H35" s="4"/>
      <c r="I35" s="4"/>
    </row>
    <row r="36" spans="1:9" ht="15">
      <c r="A36" s="11"/>
      <c r="B36" s="4"/>
      <c r="C36" s="4"/>
      <c r="D36" s="4"/>
      <c r="E36" s="4"/>
      <c r="F36" s="4" t="s">
        <v>286</v>
      </c>
      <c r="G36" s="4"/>
      <c r="H36" s="4"/>
      <c r="I36" s="4"/>
    </row>
    <row r="37" spans="1:9" ht="15">
      <c r="A37" s="11"/>
      <c r="B37" s="4" t="s">
        <v>254</v>
      </c>
      <c r="C37" s="4"/>
      <c r="D37" s="4"/>
      <c r="E37" s="4"/>
      <c r="F37" s="4" t="s">
        <v>249</v>
      </c>
      <c r="G37" s="4"/>
      <c r="H37" s="4"/>
      <c r="I37" s="4"/>
    </row>
    <row r="38" spans="1:9" ht="15">
      <c r="A38" s="11"/>
      <c r="B38" s="4"/>
      <c r="C38" s="4"/>
      <c r="D38" s="4"/>
      <c r="E38" s="4"/>
      <c r="F38" s="4" t="s">
        <v>287</v>
      </c>
      <c r="G38" s="4"/>
      <c r="H38" s="4"/>
      <c r="I38" s="4"/>
    </row>
    <row r="39" spans="1:9" ht="15">
      <c r="A39" s="11"/>
      <c r="B39" s="4" t="s">
        <v>255</v>
      </c>
      <c r="C39" s="4"/>
      <c r="D39" s="4"/>
      <c r="E39" s="4"/>
      <c r="F39" s="4" t="s">
        <v>256</v>
      </c>
      <c r="G39" s="4"/>
      <c r="H39" s="4"/>
      <c r="I39" s="4"/>
    </row>
    <row r="40" spans="1:9" ht="15">
      <c r="A40" s="11"/>
      <c r="B40" s="4"/>
      <c r="C40" s="4"/>
      <c r="D40" s="4"/>
      <c r="E40" s="4"/>
      <c r="F40" s="4" t="s">
        <v>288</v>
      </c>
      <c r="G40" s="4"/>
      <c r="H40" s="4"/>
      <c r="I40" s="4"/>
    </row>
    <row r="41" spans="1:9" ht="15">
      <c r="A41" s="11"/>
      <c r="B41" s="4" t="s">
        <v>289</v>
      </c>
      <c r="C41" s="4"/>
      <c r="D41" s="4"/>
      <c r="E41" s="4"/>
      <c r="F41" s="4" t="s">
        <v>290</v>
      </c>
      <c r="G41" s="4"/>
      <c r="H41" s="4"/>
      <c r="I41" s="4"/>
    </row>
    <row r="42" spans="1:9" ht="15">
      <c r="A42" s="11"/>
      <c r="B42" s="4"/>
      <c r="C42" s="4"/>
      <c r="D42" s="4"/>
      <c r="E42" s="4"/>
      <c r="F42" s="4" t="s">
        <v>291</v>
      </c>
      <c r="G42" s="4"/>
      <c r="H42" s="4"/>
      <c r="I42" s="4"/>
    </row>
    <row r="43" spans="1:9" ht="15">
      <c r="A43" s="11"/>
      <c r="B43" s="4" t="s">
        <v>292</v>
      </c>
      <c r="C43" s="4"/>
      <c r="D43" s="4"/>
      <c r="E43" s="4"/>
      <c r="F43" s="4" t="s">
        <v>250</v>
      </c>
      <c r="G43" s="4"/>
      <c r="H43" s="4"/>
      <c r="I43" s="4"/>
    </row>
    <row r="44" spans="1:9" ht="15">
      <c r="A44" s="11"/>
      <c r="B44" s="4"/>
      <c r="C44" s="4" t="s">
        <v>293</v>
      </c>
      <c r="D44" s="4"/>
      <c r="E44" s="4"/>
      <c r="F44" s="4" t="s">
        <v>294</v>
      </c>
      <c r="G44" s="4"/>
      <c r="H44" s="4"/>
      <c r="I44" s="4"/>
    </row>
    <row r="45" spans="1:9" ht="15">
      <c r="A45" s="11"/>
      <c r="B45" s="4" t="s">
        <v>295</v>
      </c>
      <c r="C45" s="4"/>
      <c r="D45" s="4"/>
      <c r="E45" s="4"/>
      <c r="F45" s="4"/>
      <c r="G45" s="4"/>
      <c r="H45" s="4"/>
      <c r="I45" s="4"/>
    </row>
    <row r="46" spans="1:9" ht="15">
      <c r="A46" s="11"/>
      <c r="B46" s="4"/>
      <c r="C46" s="4"/>
      <c r="D46" s="4"/>
      <c r="E46" s="4"/>
      <c r="F46" s="4"/>
      <c r="G46" s="4"/>
      <c r="H46" s="4"/>
      <c r="I46" s="4"/>
    </row>
    <row r="47" spans="1:9" ht="15">
      <c r="A47" s="11"/>
      <c r="B47" s="4" t="s">
        <v>257</v>
      </c>
      <c r="C47" s="4"/>
      <c r="D47" s="4"/>
      <c r="E47" s="4"/>
      <c r="F47" s="4"/>
      <c r="G47" s="4"/>
      <c r="H47" s="4"/>
      <c r="I47" s="4"/>
    </row>
    <row r="48" spans="1:9" ht="15">
      <c r="A48" s="11"/>
      <c r="B48" s="4" t="s">
        <v>258</v>
      </c>
      <c r="C48" s="4"/>
      <c r="D48" s="4"/>
      <c r="E48" s="4"/>
      <c r="F48" s="4"/>
      <c r="G48" s="4"/>
      <c r="H48" s="4"/>
      <c r="I48" s="4"/>
    </row>
    <row r="49" spans="1:9" ht="15">
      <c r="A49" s="11"/>
      <c r="B49" s="4"/>
      <c r="C49" s="4"/>
      <c r="D49" s="4"/>
      <c r="E49" s="4"/>
      <c r="F49" s="4"/>
      <c r="G49" s="4"/>
      <c r="H49" s="4"/>
      <c r="I49" s="4"/>
    </row>
    <row r="50" spans="1:9" ht="15">
      <c r="A50" s="69" t="s">
        <v>40</v>
      </c>
      <c r="B50" s="11" t="s">
        <v>41</v>
      </c>
      <c r="C50" s="4"/>
      <c r="D50" s="4"/>
      <c r="E50" s="4"/>
      <c r="F50" s="4"/>
      <c r="G50" s="4"/>
      <c r="H50" s="4"/>
      <c r="I50" s="4"/>
    </row>
    <row r="51" spans="1:9" ht="15">
      <c r="A51" s="11"/>
      <c r="B51" s="20" t="s">
        <v>200</v>
      </c>
      <c r="C51" s="4"/>
      <c r="D51" s="4"/>
      <c r="E51" s="4"/>
      <c r="F51" s="4"/>
      <c r="G51" s="4"/>
      <c r="H51" s="4"/>
      <c r="I51" s="4"/>
    </row>
    <row r="52" spans="1:9" ht="15">
      <c r="A52" s="11"/>
      <c r="B52" s="20"/>
      <c r="C52" s="4"/>
      <c r="D52" s="4"/>
      <c r="E52" s="4"/>
      <c r="F52" s="4"/>
      <c r="G52" s="4"/>
      <c r="H52" s="4"/>
      <c r="I52" s="4"/>
    </row>
    <row r="53" spans="1:9" ht="15">
      <c r="A53" s="69" t="s">
        <v>42</v>
      </c>
      <c r="B53" s="11" t="s">
        <v>43</v>
      </c>
      <c r="C53" s="4"/>
      <c r="D53" s="4"/>
      <c r="E53" s="4"/>
      <c r="F53" s="4"/>
      <c r="G53" s="4"/>
      <c r="H53" s="4"/>
      <c r="I53" s="4"/>
    </row>
    <row r="54" spans="1:9" ht="15">
      <c r="A54" s="11"/>
      <c r="B54" s="20" t="s">
        <v>201</v>
      </c>
      <c r="C54" s="4"/>
      <c r="D54" s="4"/>
      <c r="E54" s="4"/>
      <c r="F54" s="4"/>
      <c r="G54" s="4"/>
      <c r="H54" s="4"/>
      <c r="I54" s="4"/>
    </row>
    <row r="55" spans="1:9" ht="15">
      <c r="A55" s="11"/>
      <c r="B55" s="4" t="s">
        <v>202</v>
      </c>
      <c r="C55" s="4"/>
      <c r="D55" s="4"/>
      <c r="E55" s="4"/>
      <c r="F55" s="4"/>
      <c r="G55" s="4"/>
      <c r="H55" s="4"/>
      <c r="I55" s="4"/>
    </row>
    <row r="56" spans="1:9" ht="15">
      <c r="A56" s="11"/>
      <c r="B56" s="4"/>
      <c r="C56" s="4"/>
      <c r="D56" s="4"/>
      <c r="E56" s="4"/>
      <c r="F56" s="4"/>
      <c r="G56" s="4"/>
      <c r="H56" s="4"/>
      <c r="I56" s="4"/>
    </row>
    <row r="57" spans="1:9" ht="15">
      <c r="A57" s="69" t="s">
        <v>44</v>
      </c>
      <c r="B57" s="11" t="s">
        <v>109</v>
      </c>
      <c r="C57" s="4"/>
      <c r="D57" s="4"/>
      <c r="E57" s="4"/>
      <c r="F57" s="4"/>
      <c r="G57" s="4"/>
      <c r="H57" s="4"/>
      <c r="I57" s="4"/>
    </row>
    <row r="58" spans="1:9" ht="15">
      <c r="A58" s="69"/>
      <c r="B58" s="4" t="s">
        <v>203</v>
      </c>
      <c r="C58" s="4"/>
      <c r="D58" s="4"/>
      <c r="E58" s="4"/>
      <c r="F58" s="4"/>
      <c r="G58" s="4"/>
      <c r="H58" s="4"/>
      <c r="I58" s="4"/>
    </row>
    <row r="59" spans="1:9" ht="15">
      <c r="A59" s="11"/>
      <c r="B59" s="4" t="s">
        <v>204</v>
      </c>
      <c r="C59" s="4"/>
      <c r="D59" s="4"/>
      <c r="E59" s="4"/>
      <c r="F59" s="4"/>
      <c r="G59" s="4"/>
      <c r="H59" s="4"/>
      <c r="I59" s="4"/>
    </row>
    <row r="60" spans="1:9" ht="15">
      <c r="A60" s="11"/>
      <c r="B60" s="4"/>
      <c r="C60" s="4"/>
      <c r="D60" s="4"/>
      <c r="E60" s="4"/>
      <c r="F60" s="4"/>
      <c r="G60" s="4"/>
      <c r="H60" s="4"/>
      <c r="I60" s="4"/>
    </row>
    <row r="61" spans="1:9" ht="15">
      <c r="A61" s="69" t="s">
        <v>45</v>
      </c>
      <c r="B61" s="11" t="s">
        <v>46</v>
      </c>
      <c r="C61" s="4"/>
      <c r="D61" s="4"/>
      <c r="E61" s="4"/>
      <c r="F61" s="4"/>
      <c r="G61" s="4"/>
      <c r="H61" s="4"/>
      <c r="I61" s="4"/>
    </row>
    <row r="62" spans="1:9" ht="15">
      <c r="A62" s="11"/>
      <c r="B62" s="4" t="s">
        <v>205</v>
      </c>
      <c r="C62" s="4"/>
      <c r="D62" s="4"/>
      <c r="E62" s="4"/>
      <c r="F62" s="4"/>
      <c r="G62" s="4"/>
      <c r="H62" s="4"/>
      <c r="I62" s="4"/>
    </row>
    <row r="63" spans="1:9" ht="15">
      <c r="A63" s="11"/>
      <c r="B63" s="4" t="s">
        <v>206</v>
      </c>
      <c r="C63" s="4"/>
      <c r="D63" s="4"/>
      <c r="E63" s="4"/>
      <c r="F63" s="4"/>
      <c r="G63" s="4"/>
      <c r="H63" s="4"/>
      <c r="I63" s="4"/>
    </row>
    <row r="64" spans="1:9" ht="15">
      <c r="A64" s="11"/>
      <c r="B64" s="20"/>
      <c r="C64" s="4"/>
      <c r="D64" s="4"/>
      <c r="E64" s="4"/>
      <c r="F64" s="4"/>
      <c r="G64" s="4"/>
      <c r="H64" s="4"/>
      <c r="I64" s="4"/>
    </row>
    <row r="65" spans="1:9" ht="15">
      <c r="A65" s="70" t="s">
        <v>47</v>
      </c>
      <c r="B65" s="58" t="s">
        <v>48</v>
      </c>
      <c r="C65" s="4"/>
      <c r="D65" s="4"/>
      <c r="E65" s="4"/>
      <c r="F65" s="4"/>
      <c r="G65" s="4"/>
      <c r="H65" s="4"/>
      <c r="I65" s="4"/>
    </row>
    <row r="66" spans="1:9" ht="15">
      <c r="A66" s="11"/>
      <c r="B66" s="20" t="s">
        <v>207</v>
      </c>
      <c r="C66" s="4"/>
      <c r="D66" s="4"/>
      <c r="E66" s="4"/>
      <c r="F66" s="4"/>
      <c r="G66" s="4"/>
      <c r="H66" s="4"/>
      <c r="I66" s="4"/>
    </row>
    <row r="67" spans="1:9" ht="15">
      <c r="A67" s="11"/>
      <c r="B67" s="20" t="s">
        <v>208</v>
      </c>
      <c r="C67" s="4"/>
      <c r="D67" s="4"/>
      <c r="E67" s="4"/>
      <c r="F67" s="4"/>
      <c r="G67" s="4"/>
      <c r="H67" s="4"/>
      <c r="I67" s="4"/>
    </row>
    <row r="68" spans="1:9" ht="15">
      <c r="A68" s="11"/>
      <c r="C68" s="20"/>
      <c r="D68" s="4"/>
      <c r="E68" s="4"/>
      <c r="F68" s="4"/>
      <c r="G68" s="4"/>
      <c r="H68" s="4"/>
      <c r="I68" s="4"/>
    </row>
    <row r="69" spans="1:9" ht="15">
      <c r="A69" s="69" t="s">
        <v>49</v>
      </c>
      <c r="B69" s="11" t="s">
        <v>50</v>
      </c>
      <c r="C69" s="4"/>
      <c r="D69" s="4"/>
      <c r="E69" s="4"/>
      <c r="F69" s="4"/>
      <c r="G69" s="4"/>
      <c r="H69" s="4"/>
      <c r="I69" s="4"/>
    </row>
    <row r="70" spans="1:9" ht="15">
      <c r="A70" s="11"/>
      <c r="B70" s="20" t="s">
        <v>96</v>
      </c>
      <c r="C70" s="4"/>
      <c r="D70" s="4"/>
      <c r="E70" s="4"/>
      <c r="F70" s="4"/>
      <c r="G70" s="4"/>
      <c r="H70" s="4"/>
      <c r="I70" s="4"/>
    </row>
    <row r="71" spans="1:9" ht="15">
      <c r="A71" s="11"/>
      <c r="B71" s="4" t="s">
        <v>11</v>
      </c>
      <c r="C71" s="4"/>
      <c r="D71" s="4"/>
      <c r="E71" s="4"/>
      <c r="F71" s="4"/>
      <c r="G71" s="4"/>
      <c r="H71" s="4"/>
      <c r="I71" s="4"/>
    </row>
    <row r="72" spans="1:9" ht="15">
      <c r="A72" s="69" t="s">
        <v>51</v>
      </c>
      <c r="B72" s="11" t="s">
        <v>52</v>
      </c>
      <c r="C72" s="4"/>
      <c r="D72" s="4"/>
      <c r="E72" s="4"/>
      <c r="F72" s="4"/>
      <c r="G72" s="4"/>
      <c r="H72" s="4"/>
      <c r="I72" s="4"/>
    </row>
    <row r="73" spans="1:9" ht="15">
      <c r="A73" s="11"/>
      <c r="B73" s="20" t="s">
        <v>209</v>
      </c>
      <c r="C73" s="4"/>
      <c r="D73" s="4"/>
      <c r="E73" s="4"/>
      <c r="F73" s="4"/>
      <c r="G73" s="4"/>
      <c r="H73" s="4"/>
      <c r="I73" s="4"/>
    </row>
    <row r="74" spans="1:9" ht="15">
      <c r="A74" s="11"/>
      <c r="B74" s="4" t="s">
        <v>210</v>
      </c>
      <c r="C74" s="4"/>
      <c r="D74" s="4"/>
      <c r="E74" s="4"/>
      <c r="F74" s="4"/>
      <c r="G74" s="4"/>
      <c r="H74" s="4"/>
      <c r="I74" s="4"/>
    </row>
    <row r="75" spans="1:9" ht="15">
      <c r="A75" s="11"/>
      <c r="B75" s="4" t="s">
        <v>211</v>
      </c>
      <c r="C75" s="4"/>
      <c r="D75" s="4"/>
      <c r="E75" s="4"/>
      <c r="F75" s="4"/>
      <c r="G75" s="4"/>
      <c r="H75" s="4"/>
      <c r="I75" s="4"/>
    </row>
    <row r="76" spans="1:9" ht="15">
      <c r="A76" s="11"/>
      <c r="B76" s="4" t="s">
        <v>212</v>
      </c>
      <c r="C76" s="4"/>
      <c r="D76" s="4"/>
      <c r="E76" s="4"/>
      <c r="F76" s="4"/>
      <c r="G76" s="4"/>
      <c r="H76" s="4"/>
      <c r="I76" s="4"/>
    </row>
    <row r="77" spans="1:9" ht="15">
      <c r="A77" s="11"/>
      <c r="B77" s="4"/>
      <c r="C77" s="4"/>
      <c r="D77" s="4"/>
      <c r="E77" s="4"/>
      <c r="F77" s="4"/>
      <c r="G77" s="4"/>
      <c r="H77" s="4"/>
      <c r="I77" s="4"/>
    </row>
    <row r="78" spans="1:9" ht="15">
      <c r="A78" s="69" t="s">
        <v>53</v>
      </c>
      <c r="B78" s="11" t="s">
        <v>54</v>
      </c>
      <c r="C78" s="4"/>
      <c r="D78" s="4"/>
      <c r="E78" s="4"/>
      <c r="F78" s="4"/>
      <c r="G78" s="4"/>
      <c r="H78" s="4"/>
      <c r="I78" s="4"/>
    </row>
    <row r="79" spans="1:9" ht="15">
      <c r="A79" s="11"/>
      <c r="B79" s="4" t="s">
        <v>213</v>
      </c>
      <c r="C79" s="4"/>
      <c r="D79" s="4"/>
      <c r="E79" s="4"/>
      <c r="F79" s="4"/>
      <c r="G79" s="4"/>
      <c r="H79" s="4"/>
      <c r="I79" s="4"/>
    </row>
    <row r="80" spans="1:9" ht="15">
      <c r="A80" s="11"/>
      <c r="B80" s="4" t="s">
        <v>214</v>
      </c>
      <c r="C80" s="4"/>
      <c r="D80" s="4"/>
      <c r="E80" s="4"/>
      <c r="F80" s="4"/>
      <c r="G80" s="4"/>
      <c r="H80" s="4"/>
      <c r="I80" s="4"/>
    </row>
    <row r="81" spans="1:9" ht="15">
      <c r="A81" s="11"/>
      <c r="B81" s="4"/>
      <c r="C81" s="4"/>
      <c r="D81" s="4"/>
      <c r="E81" s="4"/>
      <c r="F81" s="4"/>
      <c r="G81" s="4"/>
      <c r="H81" s="4"/>
      <c r="I81" s="4"/>
    </row>
    <row r="82" spans="1:9" ht="15">
      <c r="A82" s="69" t="s">
        <v>55</v>
      </c>
      <c r="B82" s="11" t="s">
        <v>56</v>
      </c>
      <c r="C82" s="4"/>
      <c r="D82" s="4"/>
      <c r="E82" s="4"/>
      <c r="F82" s="4"/>
      <c r="G82" s="4"/>
      <c r="H82" s="4"/>
      <c r="I82" s="4"/>
    </row>
    <row r="83" spans="1:9" ht="15">
      <c r="A83" s="11"/>
      <c r="B83" s="20" t="s">
        <v>215</v>
      </c>
      <c r="C83" s="4"/>
      <c r="D83" s="4"/>
      <c r="E83" s="4"/>
      <c r="F83" s="4"/>
      <c r="G83" s="4"/>
      <c r="H83" s="4"/>
      <c r="I83" s="4"/>
    </row>
    <row r="84" spans="1:9" ht="15">
      <c r="A84" s="11"/>
      <c r="B84" s="20" t="s">
        <v>216</v>
      </c>
      <c r="C84" s="4"/>
      <c r="D84" s="4"/>
      <c r="E84" s="4"/>
      <c r="F84" s="4"/>
      <c r="G84" s="4"/>
      <c r="H84" s="4"/>
      <c r="I84" s="4"/>
    </row>
    <row r="85" spans="1:9" ht="15">
      <c r="A85" s="11"/>
      <c r="B85" s="4" t="s">
        <v>217</v>
      </c>
      <c r="C85" s="4"/>
      <c r="D85" s="4"/>
      <c r="E85" s="4"/>
      <c r="F85" s="4"/>
      <c r="G85" s="4"/>
      <c r="H85" s="4"/>
      <c r="I85" s="4"/>
    </row>
    <row r="86" spans="1:9" ht="15">
      <c r="A86" s="11"/>
      <c r="B86" s="4"/>
      <c r="C86" s="4"/>
      <c r="D86" s="4"/>
      <c r="E86" s="4"/>
      <c r="F86" s="4"/>
      <c r="G86" s="4"/>
      <c r="H86" s="4"/>
      <c r="I86" s="4"/>
    </row>
    <row r="87" spans="1:9" ht="15">
      <c r="A87" s="69" t="s">
        <v>57</v>
      </c>
      <c r="B87" s="11" t="s">
        <v>58</v>
      </c>
      <c r="C87" s="4"/>
      <c r="D87" s="4"/>
      <c r="E87" s="4"/>
      <c r="F87" s="4"/>
      <c r="G87" s="4"/>
      <c r="H87" s="4"/>
      <c r="I87" s="4"/>
    </row>
    <row r="88" spans="1:9" ht="15">
      <c r="A88" s="11"/>
      <c r="B88" s="20" t="s">
        <v>218</v>
      </c>
      <c r="C88" s="4"/>
      <c r="D88" s="4"/>
      <c r="E88" s="4"/>
      <c r="F88" s="4"/>
      <c r="G88" s="4"/>
      <c r="H88" s="4"/>
      <c r="I88" s="4"/>
    </row>
    <row r="89" spans="1:9" ht="15">
      <c r="A89" s="11"/>
      <c r="B89" s="4"/>
      <c r="C89" s="4"/>
      <c r="D89" s="4"/>
      <c r="E89" s="4"/>
      <c r="F89" s="4"/>
      <c r="G89" s="4"/>
      <c r="H89" s="4"/>
      <c r="I89" s="4"/>
    </row>
    <row r="90" spans="1:9" ht="15">
      <c r="A90" s="70" t="s">
        <v>59</v>
      </c>
      <c r="B90" s="65" t="s">
        <v>60</v>
      </c>
      <c r="C90" s="61"/>
      <c r="D90" s="4"/>
      <c r="E90" s="4"/>
      <c r="F90" s="4"/>
      <c r="G90" s="4"/>
      <c r="H90" s="4"/>
      <c r="I90" s="4"/>
    </row>
    <row r="91" spans="1:9" ht="15">
      <c r="A91" s="65"/>
      <c r="B91" s="20" t="s">
        <v>219</v>
      </c>
      <c r="C91" s="4"/>
      <c r="D91" s="4"/>
      <c r="E91" s="4"/>
      <c r="F91" s="4"/>
      <c r="G91" s="4"/>
      <c r="H91" s="4"/>
      <c r="I91" s="4"/>
    </row>
    <row r="92" spans="1:9" ht="15">
      <c r="A92" s="65"/>
      <c r="B92" s="4" t="s">
        <v>220</v>
      </c>
      <c r="C92" s="4"/>
      <c r="D92" s="4"/>
      <c r="E92" s="4"/>
      <c r="F92" s="4"/>
      <c r="G92" s="4"/>
      <c r="H92" s="4"/>
      <c r="I92" s="4"/>
    </row>
    <row r="93" spans="1:9" ht="15">
      <c r="A93" s="65"/>
      <c r="B93" s="4"/>
      <c r="C93" s="4"/>
      <c r="D93" s="4"/>
      <c r="E93" s="4"/>
      <c r="F93" s="4"/>
      <c r="G93" s="4"/>
      <c r="H93" s="4"/>
      <c r="I93" s="4"/>
    </row>
    <row r="94" spans="1:9" ht="15">
      <c r="A94" s="70" t="s">
        <v>61</v>
      </c>
      <c r="B94" s="65" t="s">
        <v>62</v>
      </c>
      <c r="C94" s="61"/>
      <c r="D94" s="4"/>
      <c r="E94" s="4"/>
      <c r="F94" s="4"/>
      <c r="G94" s="4"/>
      <c r="H94" s="4"/>
      <c r="I94" s="4"/>
    </row>
    <row r="95" spans="1:9" ht="15">
      <c r="A95" s="65"/>
      <c r="B95" s="61" t="s">
        <v>317</v>
      </c>
      <c r="C95" s="61"/>
      <c r="D95" s="61"/>
      <c r="E95" s="61"/>
      <c r="F95" s="61"/>
      <c r="G95" s="61"/>
      <c r="H95" s="61"/>
      <c r="I95" s="61"/>
    </row>
    <row r="96" spans="1:9" ht="15">
      <c r="A96" s="65"/>
      <c r="B96" s="66" t="s">
        <v>316</v>
      </c>
      <c r="C96" s="61"/>
      <c r="D96" s="61"/>
      <c r="E96" s="61"/>
      <c r="F96" s="61"/>
      <c r="G96" s="61"/>
      <c r="H96" s="61"/>
      <c r="I96" s="61"/>
    </row>
    <row r="97" spans="1:9" ht="15">
      <c r="A97" s="65"/>
      <c r="B97" s="66" t="s">
        <v>326</v>
      </c>
      <c r="C97" s="61"/>
      <c r="D97" s="61"/>
      <c r="E97" s="61"/>
      <c r="F97" s="61"/>
      <c r="G97" s="61"/>
      <c r="H97" s="61"/>
      <c r="I97" s="61"/>
    </row>
    <row r="98" spans="1:9" ht="15">
      <c r="A98" s="65"/>
      <c r="B98" s="61" t="s">
        <v>318</v>
      </c>
      <c r="C98" s="61"/>
      <c r="D98" s="61"/>
      <c r="E98" s="61"/>
      <c r="F98" s="61"/>
      <c r="G98" s="61"/>
      <c r="H98" s="61"/>
      <c r="I98" s="61"/>
    </row>
    <row r="99" spans="1:9" ht="15">
      <c r="A99" s="65"/>
      <c r="B99" s="4"/>
      <c r="C99" s="4"/>
      <c r="D99" s="4"/>
      <c r="E99" s="4"/>
      <c r="F99" s="4"/>
      <c r="G99" s="4"/>
      <c r="H99" s="4"/>
      <c r="I99" s="4"/>
    </row>
    <row r="100" spans="1:9" ht="15">
      <c r="A100" s="70" t="s">
        <v>63</v>
      </c>
      <c r="B100" s="65" t="s">
        <v>112</v>
      </c>
      <c r="C100" s="61"/>
      <c r="D100" s="4"/>
      <c r="E100" s="4"/>
      <c r="F100" s="4"/>
      <c r="G100" s="4"/>
      <c r="H100" s="4"/>
      <c r="I100" s="4"/>
    </row>
    <row r="101" spans="1:9" ht="15">
      <c r="A101" s="11"/>
      <c r="B101" s="4" t="s">
        <v>325</v>
      </c>
      <c r="C101" s="4"/>
      <c r="D101" s="4"/>
      <c r="E101" s="4"/>
      <c r="F101" s="4"/>
      <c r="G101" s="4"/>
      <c r="H101" s="4"/>
      <c r="I101" s="4"/>
    </row>
    <row r="102" spans="1:9" ht="15">
      <c r="A102" s="11"/>
      <c r="B102" s="66" t="s">
        <v>323</v>
      </c>
      <c r="C102" s="61"/>
      <c r="D102" s="61"/>
      <c r="E102" s="61"/>
      <c r="F102" s="4"/>
      <c r="G102" s="4"/>
      <c r="H102" s="4"/>
      <c r="I102" s="4"/>
    </row>
    <row r="103" spans="1:9" ht="15">
      <c r="A103" s="11"/>
      <c r="B103" s="61" t="s">
        <v>324</v>
      </c>
      <c r="C103" s="4"/>
      <c r="D103" s="4"/>
      <c r="E103" s="4"/>
      <c r="F103" s="4"/>
      <c r="G103" s="4"/>
      <c r="H103" s="4"/>
      <c r="I103" s="4"/>
    </row>
    <row r="104" spans="1:9" ht="15">
      <c r="A104" s="11"/>
      <c r="B104" s="61"/>
      <c r="C104" s="4"/>
      <c r="D104" s="4"/>
      <c r="E104" s="4"/>
      <c r="F104" s="4"/>
      <c r="G104" s="4"/>
      <c r="H104" s="4"/>
      <c r="I104" s="4"/>
    </row>
    <row r="105" spans="1:9" ht="15">
      <c r="A105" s="70" t="s">
        <v>64</v>
      </c>
      <c r="B105" s="11" t="s">
        <v>161</v>
      </c>
      <c r="C105" s="4"/>
      <c r="D105" s="4"/>
      <c r="E105" s="4"/>
      <c r="F105" s="4"/>
      <c r="G105" s="4"/>
      <c r="H105" s="4"/>
      <c r="I105" s="4"/>
    </row>
    <row r="106" spans="1:9" ht="15">
      <c r="A106" s="11"/>
      <c r="B106" s="20" t="s">
        <v>221</v>
      </c>
      <c r="C106" s="4"/>
      <c r="D106" s="4"/>
      <c r="E106" s="4"/>
      <c r="F106" s="4"/>
      <c r="G106" s="4"/>
      <c r="H106" s="4"/>
      <c r="I106" s="4"/>
    </row>
    <row r="107" spans="1:9" ht="15">
      <c r="A107" s="11"/>
      <c r="B107" s="20" t="s">
        <v>222</v>
      </c>
      <c r="C107" s="4"/>
      <c r="D107" s="4"/>
      <c r="E107" s="4"/>
      <c r="F107" s="4"/>
      <c r="G107" s="4"/>
      <c r="H107" s="4"/>
      <c r="I107" s="4"/>
    </row>
    <row r="108" spans="1:9" ht="15">
      <c r="A108" s="11"/>
      <c r="B108" s="20" t="s">
        <v>296</v>
      </c>
      <c r="C108" s="4"/>
      <c r="D108" s="4"/>
      <c r="E108" s="4"/>
      <c r="F108" s="4"/>
      <c r="G108" s="4"/>
      <c r="H108" s="4"/>
      <c r="I108" s="4"/>
    </row>
    <row r="109" spans="1:9" ht="15">
      <c r="A109" s="11"/>
      <c r="B109" s="20" t="s">
        <v>300</v>
      </c>
      <c r="C109" s="4"/>
      <c r="D109" s="4"/>
      <c r="E109" s="4"/>
      <c r="F109" s="4"/>
      <c r="G109" s="4"/>
      <c r="H109" s="4"/>
      <c r="I109" s="4"/>
    </row>
    <row r="110" spans="1:9" ht="15">
      <c r="A110" s="11"/>
      <c r="B110" s="20" t="s">
        <v>297</v>
      </c>
      <c r="C110" s="4"/>
      <c r="D110" s="4"/>
      <c r="E110" s="4"/>
      <c r="F110" s="4"/>
      <c r="G110" s="4"/>
      <c r="H110" s="4"/>
      <c r="I110" s="4"/>
    </row>
    <row r="111" spans="1:9" ht="15">
      <c r="A111" s="11"/>
      <c r="B111" s="20" t="s">
        <v>298</v>
      </c>
      <c r="C111" s="4"/>
      <c r="D111" s="4"/>
      <c r="E111" s="4"/>
      <c r="F111" s="4"/>
      <c r="G111" s="4"/>
      <c r="H111" s="4"/>
      <c r="I111" s="4"/>
    </row>
    <row r="112" spans="1:9" ht="15">
      <c r="A112" s="11"/>
      <c r="B112" s="20" t="s">
        <v>299</v>
      </c>
      <c r="C112" s="4"/>
      <c r="D112" s="4"/>
      <c r="E112" s="4"/>
      <c r="F112" s="4"/>
      <c r="G112" s="4"/>
      <c r="H112" s="4"/>
      <c r="I112" s="4"/>
    </row>
    <row r="113" spans="1:9" ht="15">
      <c r="A113" s="11"/>
      <c r="B113" s="20"/>
      <c r="C113" s="4"/>
      <c r="D113" s="4"/>
      <c r="E113" s="4"/>
      <c r="F113" s="4"/>
      <c r="G113" s="4"/>
      <c r="H113" s="4"/>
      <c r="I113" s="4"/>
    </row>
    <row r="114" spans="1:9" ht="15">
      <c r="A114" s="69" t="s">
        <v>65</v>
      </c>
      <c r="B114" s="11" t="s">
        <v>66</v>
      </c>
      <c r="C114" s="4"/>
      <c r="D114" s="4"/>
      <c r="E114" s="4"/>
      <c r="F114" s="4"/>
      <c r="G114" s="4"/>
      <c r="H114" s="4"/>
      <c r="I114" s="4"/>
    </row>
    <row r="115" spans="1:9" ht="15">
      <c r="A115" s="11"/>
      <c r="B115" s="20" t="s">
        <v>67</v>
      </c>
      <c r="C115" s="4"/>
      <c r="D115" s="4"/>
      <c r="E115" s="4"/>
      <c r="F115" s="4"/>
      <c r="G115" s="4"/>
      <c r="H115" s="4"/>
      <c r="I115" s="4"/>
    </row>
    <row r="116" spans="1:9" ht="15">
      <c r="A116" s="11"/>
      <c r="B116" s="20"/>
      <c r="C116" s="4"/>
      <c r="D116" s="4"/>
      <c r="E116" s="4"/>
      <c r="F116" s="4"/>
      <c r="G116" s="4"/>
      <c r="H116" s="4"/>
      <c r="I116" s="4"/>
    </row>
    <row r="117" spans="1:9" ht="15">
      <c r="A117" s="69" t="s">
        <v>68</v>
      </c>
      <c r="B117" s="11" t="s">
        <v>22</v>
      </c>
      <c r="C117" s="4"/>
      <c r="D117" s="4"/>
      <c r="E117" s="4"/>
      <c r="F117" s="4"/>
      <c r="G117" s="4"/>
      <c r="H117" s="4"/>
      <c r="I117" s="4"/>
    </row>
    <row r="118" spans="1:9" ht="15">
      <c r="A118" s="11"/>
      <c r="B118" s="20" t="s">
        <v>69</v>
      </c>
      <c r="C118" s="4"/>
      <c r="D118" s="4"/>
      <c r="E118" s="4"/>
      <c r="F118" s="4"/>
      <c r="G118" s="4"/>
      <c r="H118" s="4"/>
      <c r="I118" s="4"/>
    </row>
    <row r="119" spans="1:8" ht="15">
      <c r="A119" s="11"/>
      <c r="B119" s="20"/>
      <c r="C119" s="4"/>
      <c r="D119" s="4"/>
      <c r="E119" s="4"/>
      <c r="F119" s="4"/>
      <c r="G119" s="9" t="s">
        <v>70</v>
      </c>
      <c r="H119" s="9" t="s">
        <v>71</v>
      </c>
    </row>
    <row r="120" spans="1:8" ht="15">
      <c r="A120" s="11"/>
      <c r="B120" s="20"/>
      <c r="C120" s="4"/>
      <c r="D120" s="4"/>
      <c r="E120" s="4"/>
      <c r="F120" s="4"/>
      <c r="G120" s="9" t="s">
        <v>13</v>
      </c>
      <c r="H120" s="9" t="s">
        <v>72</v>
      </c>
    </row>
    <row r="121" spans="1:8" ht="15">
      <c r="A121" s="11"/>
      <c r="B121" s="4" t="s">
        <v>11</v>
      </c>
      <c r="C121" s="4"/>
      <c r="D121" s="4"/>
      <c r="E121" s="4"/>
      <c r="F121" s="4"/>
      <c r="G121" s="23" t="s">
        <v>303</v>
      </c>
      <c r="H121" s="23" t="str">
        <f>+G121</f>
        <v>30/06/2011</v>
      </c>
    </row>
    <row r="122" spans="1:8" ht="15">
      <c r="A122" s="11"/>
      <c r="B122" s="4" t="s">
        <v>11</v>
      </c>
      <c r="C122" s="4"/>
      <c r="D122" s="4"/>
      <c r="E122" s="4"/>
      <c r="F122" s="4"/>
      <c r="G122" s="9" t="s">
        <v>5</v>
      </c>
      <c r="H122" s="9" t="s">
        <v>5</v>
      </c>
    </row>
    <row r="123" spans="1:8" ht="15">
      <c r="A123" s="11"/>
      <c r="B123" s="4"/>
      <c r="C123" s="15" t="s">
        <v>73</v>
      </c>
      <c r="D123" s="4"/>
      <c r="E123" s="4"/>
      <c r="F123" s="4"/>
      <c r="G123" s="72">
        <v>0</v>
      </c>
      <c r="H123" s="72">
        <f>+G123</f>
        <v>0</v>
      </c>
    </row>
    <row r="124" spans="1:8" ht="15">
      <c r="A124" s="11"/>
      <c r="B124" s="4"/>
      <c r="C124" s="15" t="s">
        <v>183</v>
      </c>
      <c r="D124" s="4"/>
      <c r="E124" s="4"/>
      <c r="F124" s="4"/>
      <c r="G124" s="72">
        <v>2</v>
      </c>
      <c r="H124" s="72">
        <f>+G124+4</f>
        <v>6</v>
      </c>
    </row>
    <row r="125" spans="1:8" ht="15">
      <c r="A125" s="11"/>
      <c r="B125" s="4"/>
      <c r="C125" s="15" t="s">
        <v>74</v>
      </c>
      <c r="D125" s="4"/>
      <c r="E125" s="4"/>
      <c r="F125" s="4"/>
      <c r="G125" s="72">
        <v>0</v>
      </c>
      <c r="H125" s="72">
        <f>+G125</f>
        <v>0</v>
      </c>
    </row>
    <row r="126" spans="1:8" ht="15">
      <c r="A126" s="11"/>
      <c r="B126" s="4"/>
      <c r="C126" s="4"/>
      <c r="D126" s="4"/>
      <c r="E126" s="4"/>
      <c r="F126" s="4"/>
      <c r="G126" s="73">
        <f>SUM(G123:G125)</f>
        <v>2</v>
      </c>
      <c r="H126" s="73">
        <f>SUM(H123:H125)</f>
        <v>6</v>
      </c>
    </row>
    <row r="127" spans="1:9" ht="15">
      <c r="A127" s="11"/>
      <c r="B127" s="4"/>
      <c r="C127" s="4"/>
      <c r="D127" s="4"/>
      <c r="E127" s="4"/>
      <c r="F127" s="4"/>
      <c r="G127" s="4"/>
      <c r="H127" s="4"/>
      <c r="I127" s="4"/>
    </row>
    <row r="128" spans="1:9" ht="15">
      <c r="A128" s="69" t="s">
        <v>75</v>
      </c>
      <c r="B128" s="11" t="s">
        <v>76</v>
      </c>
      <c r="C128" s="4"/>
      <c r="D128" s="4"/>
      <c r="E128" s="4"/>
      <c r="F128" s="4"/>
      <c r="G128" s="4"/>
      <c r="H128" s="4"/>
      <c r="I128" s="4"/>
    </row>
    <row r="129" spans="1:9" ht="15">
      <c r="A129" s="11"/>
      <c r="B129" s="20" t="s">
        <v>223</v>
      </c>
      <c r="C129" s="4"/>
      <c r="D129" s="4"/>
      <c r="E129" s="4"/>
      <c r="F129" s="4"/>
      <c r="G129" s="4"/>
      <c r="H129" s="4"/>
      <c r="I129" s="4"/>
    </row>
    <row r="130" spans="1:9" ht="15">
      <c r="A130" s="11"/>
      <c r="B130" s="20" t="s">
        <v>153</v>
      </c>
      <c r="C130" s="4"/>
      <c r="D130" s="4"/>
      <c r="E130" s="4"/>
      <c r="F130" s="4"/>
      <c r="G130" s="4"/>
      <c r="H130" s="4"/>
      <c r="I130" s="4"/>
    </row>
    <row r="131" spans="1:9" ht="15">
      <c r="A131" s="11"/>
      <c r="B131" s="4"/>
      <c r="C131" s="4"/>
      <c r="D131" s="4"/>
      <c r="E131" s="4"/>
      <c r="F131" s="4"/>
      <c r="G131" s="4"/>
      <c r="H131" s="4"/>
      <c r="I131" s="4"/>
    </row>
    <row r="132" spans="1:9" ht="15">
      <c r="A132" s="69" t="s">
        <v>77</v>
      </c>
      <c r="B132" s="11" t="s">
        <v>78</v>
      </c>
      <c r="C132" s="4"/>
      <c r="D132" s="4"/>
      <c r="E132" s="4"/>
      <c r="F132" s="4"/>
      <c r="G132" s="4"/>
      <c r="H132" s="4"/>
      <c r="I132" s="4"/>
    </row>
    <row r="133" spans="1:9" ht="15">
      <c r="A133" s="11"/>
      <c r="B133" s="4" t="s">
        <v>224</v>
      </c>
      <c r="C133" s="4"/>
      <c r="D133" s="4"/>
      <c r="E133" s="4"/>
      <c r="F133" s="4"/>
      <c r="G133" s="4"/>
      <c r="H133" s="4"/>
      <c r="I133" s="4"/>
    </row>
    <row r="134" spans="1:9" ht="15">
      <c r="A134" s="11"/>
      <c r="B134" s="4" t="s">
        <v>225</v>
      </c>
      <c r="C134" s="4"/>
      <c r="D134" s="4"/>
      <c r="E134" s="4"/>
      <c r="F134" s="4"/>
      <c r="G134" s="4"/>
      <c r="H134" s="4"/>
      <c r="I134" s="4"/>
    </row>
    <row r="135" spans="1:9" ht="15">
      <c r="A135" s="11"/>
      <c r="B135" s="4"/>
      <c r="C135" s="4"/>
      <c r="D135" s="4"/>
      <c r="E135" s="4"/>
      <c r="F135" s="4"/>
      <c r="G135" s="4"/>
      <c r="H135" s="4"/>
      <c r="I135" s="4"/>
    </row>
    <row r="136" spans="1:9" ht="15">
      <c r="A136" s="70" t="s">
        <v>79</v>
      </c>
      <c r="B136" s="11" t="s">
        <v>80</v>
      </c>
      <c r="C136" s="4"/>
      <c r="D136" s="4"/>
      <c r="E136" s="4"/>
      <c r="F136" s="4"/>
      <c r="G136" s="4"/>
      <c r="H136" s="4"/>
      <c r="I136" s="4"/>
    </row>
    <row r="137" spans="1:9" ht="15">
      <c r="A137" s="70"/>
      <c r="B137" s="4" t="s">
        <v>239</v>
      </c>
      <c r="C137" s="4"/>
      <c r="D137" s="4"/>
      <c r="E137" s="4"/>
      <c r="F137" s="4"/>
      <c r="G137" s="4"/>
      <c r="H137" s="4"/>
      <c r="I137" s="4"/>
    </row>
    <row r="138" spans="1:9" ht="15">
      <c r="A138" s="70"/>
      <c r="B138" s="4" t="s">
        <v>240</v>
      </c>
      <c r="C138" s="4"/>
      <c r="D138" s="4"/>
      <c r="E138" s="4"/>
      <c r="F138" s="4"/>
      <c r="G138" s="4"/>
      <c r="H138" s="4"/>
      <c r="I138" s="4"/>
    </row>
    <row r="139" spans="1:9" ht="15">
      <c r="A139" s="70"/>
      <c r="B139" s="4"/>
      <c r="C139" s="4"/>
      <c r="D139" s="4"/>
      <c r="E139" s="4"/>
      <c r="F139" s="4"/>
      <c r="G139" s="4"/>
      <c r="H139" s="4"/>
      <c r="I139" s="4"/>
    </row>
    <row r="140" spans="1:11" ht="15">
      <c r="A140" s="70" t="s">
        <v>82</v>
      </c>
      <c r="B140" s="65" t="s">
        <v>83</v>
      </c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5">
      <c r="A141" s="11"/>
      <c r="B141" s="4" t="s">
        <v>314</v>
      </c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5">
      <c r="A142" s="11"/>
      <c r="B142" s="4"/>
      <c r="C142" s="4"/>
      <c r="D142" s="4"/>
      <c r="E142" s="4"/>
      <c r="F142" s="4"/>
      <c r="G142" s="4"/>
      <c r="H142" s="9" t="s">
        <v>5</v>
      </c>
      <c r="I142" s="59"/>
      <c r="J142" s="4"/>
      <c r="K142" s="4"/>
    </row>
    <row r="143" spans="1:11" ht="15">
      <c r="A143" s="11"/>
      <c r="B143" s="4"/>
      <c r="C143" s="4" t="s">
        <v>154</v>
      </c>
      <c r="D143" s="4"/>
      <c r="E143" s="4"/>
      <c r="F143" s="4"/>
      <c r="G143" s="4"/>
      <c r="H143" s="9"/>
      <c r="I143" s="59"/>
      <c r="J143" s="4"/>
      <c r="K143" s="4"/>
    </row>
    <row r="144" spans="1:11" ht="15">
      <c r="A144" s="11"/>
      <c r="B144" s="4"/>
      <c r="C144" s="4" t="s">
        <v>155</v>
      </c>
      <c r="D144" s="4"/>
      <c r="E144" s="4"/>
      <c r="F144" s="4"/>
      <c r="G144" s="4"/>
      <c r="H144" s="81">
        <v>3680</v>
      </c>
      <c r="I144" s="59"/>
      <c r="J144" s="4"/>
      <c r="K144" s="4"/>
    </row>
    <row r="145" spans="1:11" ht="15">
      <c r="A145" s="11"/>
      <c r="B145" s="4"/>
      <c r="C145" s="4" t="s">
        <v>166</v>
      </c>
      <c r="D145" s="4"/>
      <c r="E145" s="4"/>
      <c r="F145" s="4"/>
      <c r="G145" s="4"/>
      <c r="H145" s="81">
        <v>159</v>
      </c>
      <c r="I145" s="59"/>
      <c r="J145" s="4"/>
      <c r="K145" s="4"/>
    </row>
    <row r="146" spans="1:11" ht="15.75" thickBot="1">
      <c r="A146" s="11"/>
      <c r="B146" s="4"/>
      <c r="C146" s="4"/>
      <c r="D146" s="4"/>
      <c r="E146" s="4"/>
      <c r="F146" s="4"/>
      <c r="G146" s="4"/>
      <c r="H146" s="82">
        <f>SUM(H144:H145)</f>
        <v>3839</v>
      </c>
      <c r="I146" s="59"/>
      <c r="J146" s="4"/>
      <c r="K146" s="4"/>
    </row>
    <row r="147" spans="1:11" ht="15.75" thickTop="1">
      <c r="A147" s="11"/>
      <c r="B147" s="4"/>
      <c r="C147" s="4" t="s">
        <v>84</v>
      </c>
      <c r="D147" s="4"/>
      <c r="E147" s="4"/>
      <c r="F147" s="4"/>
      <c r="G147" s="4"/>
      <c r="H147" s="68"/>
      <c r="I147" s="8"/>
      <c r="J147" s="4"/>
      <c r="K147" s="4"/>
    </row>
    <row r="148" spans="1:11" ht="15">
      <c r="A148" s="11"/>
      <c r="B148" s="4"/>
      <c r="C148" s="4" t="s">
        <v>157</v>
      </c>
      <c r="D148" s="4"/>
      <c r="E148" s="4"/>
      <c r="F148" s="4"/>
      <c r="G148" s="4"/>
      <c r="H148" s="68">
        <v>1022</v>
      </c>
      <c r="I148" s="8"/>
      <c r="J148" s="4"/>
      <c r="K148" s="4"/>
    </row>
    <row r="149" spans="1:11" ht="15">
      <c r="A149" s="11"/>
      <c r="B149" s="4"/>
      <c r="C149" s="4" t="s">
        <v>156</v>
      </c>
      <c r="D149" s="4"/>
      <c r="E149" s="4"/>
      <c r="F149" s="4"/>
      <c r="G149" s="4"/>
      <c r="H149" s="68">
        <v>1813</v>
      </c>
      <c r="I149" s="8"/>
      <c r="J149" s="4"/>
      <c r="K149" s="4"/>
    </row>
    <row r="150" spans="1:11" ht="15">
      <c r="A150" s="11"/>
      <c r="B150" s="4"/>
      <c r="C150" s="4" t="s">
        <v>166</v>
      </c>
      <c r="D150" s="4"/>
      <c r="E150" s="4"/>
      <c r="F150" s="4"/>
      <c r="G150" s="4"/>
      <c r="H150" s="68">
        <v>33</v>
      </c>
      <c r="I150" s="8"/>
      <c r="J150" s="4"/>
      <c r="K150" s="4"/>
    </row>
    <row r="151" spans="1:11" ht="15.75" thickBot="1">
      <c r="A151" s="11"/>
      <c r="B151" s="4"/>
      <c r="C151" s="4"/>
      <c r="D151" s="4"/>
      <c r="E151" s="4"/>
      <c r="F151" s="4"/>
      <c r="G151" s="4"/>
      <c r="H151" s="67">
        <f>SUM(H148:H150)</f>
        <v>2868</v>
      </c>
      <c r="I151" s="8"/>
      <c r="J151" s="4"/>
      <c r="K151" s="4"/>
    </row>
    <row r="152" spans="1:11" ht="15.75" thickTop="1">
      <c r="A152" s="11"/>
      <c r="B152" s="4"/>
      <c r="C152" s="4"/>
      <c r="D152" s="4"/>
      <c r="E152" s="4"/>
      <c r="F152" s="4"/>
      <c r="G152" s="4"/>
      <c r="H152" s="80"/>
      <c r="I152" s="8"/>
      <c r="J152" s="4"/>
      <c r="K152" s="4"/>
    </row>
    <row r="153" spans="1:11" ht="15">
      <c r="A153" s="11"/>
      <c r="B153" s="4" t="s">
        <v>167</v>
      </c>
      <c r="C153" s="4"/>
      <c r="D153" s="4"/>
      <c r="E153" s="4"/>
      <c r="F153" s="4"/>
      <c r="G153" s="4"/>
      <c r="H153" s="7"/>
      <c r="I153" s="8"/>
      <c r="J153" s="4"/>
      <c r="K153" s="4"/>
    </row>
    <row r="154" spans="1:11" ht="15">
      <c r="A154" s="11"/>
      <c r="B154" s="4"/>
      <c r="C154" s="4"/>
      <c r="D154" s="4"/>
      <c r="E154" s="4"/>
      <c r="F154" s="4"/>
      <c r="G154" s="4"/>
      <c r="H154" s="7"/>
      <c r="I154" s="8"/>
      <c r="J154" s="4"/>
      <c r="K154" s="4"/>
    </row>
    <row r="155" spans="1:11" ht="15">
      <c r="A155" s="70" t="s">
        <v>85</v>
      </c>
      <c r="B155" s="11" t="s">
        <v>86</v>
      </c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5">
      <c r="A156" s="79"/>
      <c r="B156" s="4" t="s">
        <v>121</v>
      </c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5">
      <c r="A157" s="79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5">
      <c r="A158" s="70" t="s">
        <v>87</v>
      </c>
      <c r="B158" s="11" t="s">
        <v>88</v>
      </c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5">
      <c r="A159" s="79"/>
      <c r="B159" s="4" t="s">
        <v>98</v>
      </c>
      <c r="C159" s="4"/>
      <c r="D159" s="4"/>
      <c r="E159" s="4"/>
      <c r="F159" s="4"/>
      <c r="G159" s="4"/>
      <c r="H159" s="4"/>
      <c r="I159" s="4"/>
      <c r="J159" s="4"/>
      <c r="K159" s="4"/>
    </row>
    <row r="160" spans="1:9" ht="15">
      <c r="A160" s="79"/>
      <c r="B160" s="4"/>
      <c r="C160" s="4"/>
      <c r="D160" s="4"/>
      <c r="E160" s="4"/>
      <c r="F160" s="4"/>
      <c r="G160" s="4"/>
      <c r="H160" s="4"/>
      <c r="I160" s="4"/>
    </row>
    <row r="161" spans="1:11" ht="15">
      <c r="A161" s="70" t="s">
        <v>89</v>
      </c>
      <c r="B161" s="11" t="s">
        <v>90</v>
      </c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5">
      <c r="A162" s="79"/>
      <c r="B162" s="4" t="s">
        <v>99</v>
      </c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5">
      <c r="A163" s="79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5">
      <c r="A164" s="70" t="s">
        <v>91</v>
      </c>
      <c r="B164" s="11" t="s">
        <v>92</v>
      </c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5">
      <c r="A165" s="65" t="s">
        <v>81</v>
      </c>
      <c r="B165" s="11" t="s">
        <v>113</v>
      </c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5">
      <c r="A166" s="11"/>
      <c r="B166" s="4" t="s">
        <v>226</v>
      </c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5">
      <c r="A167" s="11"/>
      <c r="B167" s="4" t="s">
        <v>227</v>
      </c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5">
      <c r="A168" s="11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5" customHeight="1">
      <c r="A169" s="11"/>
      <c r="B169" s="4"/>
      <c r="C169" s="4"/>
      <c r="D169" s="4"/>
      <c r="E169" s="4"/>
      <c r="F169" s="35" t="s">
        <v>12</v>
      </c>
      <c r="G169" s="36" t="s">
        <v>14</v>
      </c>
      <c r="H169" s="35" t="s">
        <v>15</v>
      </c>
      <c r="I169" s="36" t="s">
        <v>14</v>
      </c>
      <c r="J169" s="4"/>
      <c r="K169" s="4"/>
    </row>
    <row r="170" spans="1:11" ht="15" customHeight="1">
      <c r="A170" s="11"/>
      <c r="B170" s="4"/>
      <c r="C170" s="4"/>
      <c r="D170" s="4"/>
      <c r="E170" s="4"/>
      <c r="F170" s="35" t="s">
        <v>13</v>
      </c>
      <c r="G170" s="36" t="s">
        <v>13</v>
      </c>
      <c r="H170" s="35" t="s">
        <v>16</v>
      </c>
      <c r="I170" s="36" t="s">
        <v>16</v>
      </c>
      <c r="J170" s="4"/>
      <c r="K170" s="4"/>
    </row>
    <row r="171" spans="1:11" ht="15">
      <c r="A171" s="11"/>
      <c r="B171" s="4"/>
      <c r="C171" s="4"/>
      <c r="D171" s="4"/>
      <c r="E171" s="4"/>
      <c r="F171" s="21" t="s">
        <v>303</v>
      </c>
      <c r="G171" s="23" t="s">
        <v>305</v>
      </c>
      <c r="H171" s="37" t="str">
        <f>+F171</f>
        <v>30/06/2011</v>
      </c>
      <c r="I171" s="38" t="str">
        <f>+G171</f>
        <v>30/06/2010</v>
      </c>
      <c r="J171" s="4"/>
      <c r="K171" s="4"/>
    </row>
    <row r="172" spans="1:11" ht="9.75" customHeight="1">
      <c r="A172" s="11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5">
      <c r="A173" s="11"/>
      <c r="B173" s="4" t="s">
        <v>181</v>
      </c>
      <c r="C173" s="4"/>
      <c r="D173" s="4"/>
      <c r="E173" s="4"/>
      <c r="F173" s="25">
        <f>+'P&amp;L'!E32</f>
        <v>-89</v>
      </c>
      <c r="G173" s="25">
        <f>+'P&amp;L'!G32</f>
        <v>-976</v>
      </c>
      <c r="H173" s="25">
        <f>+'P&amp;L'!I32</f>
        <v>-690</v>
      </c>
      <c r="I173" s="25">
        <f>+'P&amp;L'!K32</f>
        <v>-2387</v>
      </c>
      <c r="J173" s="4"/>
      <c r="K173" s="4"/>
    </row>
    <row r="174" spans="1:11" ht="15" customHeight="1">
      <c r="A174" s="11"/>
      <c r="B174" s="4"/>
      <c r="C174" s="4" t="s">
        <v>178</v>
      </c>
      <c r="D174" s="4"/>
      <c r="E174" s="4"/>
      <c r="F174" s="25"/>
      <c r="G174" s="25"/>
      <c r="H174" s="25"/>
      <c r="I174" s="25"/>
      <c r="J174" s="4"/>
      <c r="K174" s="4"/>
    </row>
    <row r="175" spans="1:11" ht="15" customHeight="1">
      <c r="A175" s="11"/>
      <c r="B175" s="4"/>
      <c r="C175" s="4"/>
      <c r="D175" s="4"/>
      <c r="E175" s="4"/>
      <c r="F175" s="25"/>
      <c r="G175" s="25"/>
      <c r="H175" s="25"/>
      <c r="I175" s="25"/>
      <c r="J175" s="4"/>
      <c r="K175" s="4"/>
    </row>
    <row r="176" spans="1:11" ht="15">
      <c r="A176" s="11"/>
      <c r="B176" s="20" t="s">
        <v>114</v>
      </c>
      <c r="C176" s="4"/>
      <c r="D176" s="4"/>
      <c r="E176" s="4"/>
      <c r="F176" s="25">
        <v>40734</v>
      </c>
      <c r="G176" s="25">
        <v>40734</v>
      </c>
      <c r="H176" s="25">
        <v>40734</v>
      </c>
      <c r="I176" s="25">
        <v>40734</v>
      </c>
      <c r="J176" s="4"/>
      <c r="K176" s="4"/>
    </row>
    <row r="177" spans="1:11" ht="15">
      <c r="A177" s="11"/>
      <c r="B177" s="20" t="s">
        <v>115</v>
      </c>
      <c r="C177" s="4"/>
      <c r="D177" s="4"/>
      <c r="E177" s="4"/>
      <c r="F177" s="25"/>
      <c r="G177" s="25"/>
      <c r="H177" s="25"/>
      <c r="I177" s="25"/>
      <c r="J177" s="4"/>
      <c r="K177" s="4"/>
    </row>
    <row r="178" spans="1:11" ht="15" customHeight="1">
      <c r="A178" s="11"/>
      <c r="B178" s="4"/>
      <c r="C178" s="4"/>
      <c r="D178" s="4"/>
      <c r="E178" s="4"/>
      <c r="F178" s="25"/>
      <c r="G178" s="25"/>
      <c r="H178" s="25"/>
      <c r="I178" s="25"/>
      <c r="J178" s="4"/>
      <c r="K178" s="4"/>
    </row>
    <row r="179" spans="1:11" ht="15">
      <c r="A179" s="11"/>
      <c r="B179" s="4" t="s">
        <v>182</v>
      </c>
      <c r="C179" s="4"/>
      <c r="D179" s="4"/>
      <c r="E179" s="4"/>
      <c r="F179" s="60">
        <f>+F173/F176*100</f>
        <v>-0.21849069573329408</v>
      </c>
      <c r="G179" s="60">
        <f>+G173/G176*100</f>
        <v>-2.3960327981538763</v>
      </c>
      <c r="H179" s="60">
        <f>+H173/H176*100</f>
        <v>-1.693916629842392</v>
      </c>
      <c r="I179" s="60">
        <f>+I173/I176*100</f>
        <v>-5.859969558599695</v>
      </c>
      <c r="J179" s="4"/>
      <c r="K179" s="4"/>
    </row>
    <row r="180" spans="1:11" ht="15">
      <c r="A180" s="11"/>
      <c r="B180" s="4"/>
      <c r="C180" s="4" t="s">
        <v>179</v>
      </c>
      <c r="D180" s="4"/>
      <c r="E180" s="4"/>
      <c r="F180" s="4"/>
      <c r="G180" s="4"/>
      <c r="H180" s="4"/>
      <c r="I180" s="4"/>
      <c r="J180" s="4"/>
      <c r="K180" s="4"/>
    </row>
    <row r="181" spans="1:11" ht="15">
      <c r="A181" s="11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5">
      <c r="A182" s="65" t="s">
        <v>119</v>
      </c>
      <c r="B182" s="11" t="s">
        <v>116</v>
      </c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5">
      <c r="A183" s="65"/>
      <c r="B183" s="77" t="s">
        <v>163</v>
      </c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5">
      <c r="A184" s="65"/>
      <c r="B184" s="77" t="s">
        <v>228</v>
      </c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5">
      <c r="A185" s="65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5">
      <c r="A186" s="58">
        <v>26</v>
      </c>
      <c r="B186" s="11" t="s">
        <v>190</v>
      </c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5">
      <c r="A187" s="65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5">
      <c r="A188" s="65"/>
      <c r="B188" s="4" t="s">
        <v>229</v>
      </c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5">
      <c r="A189" s="65"/>
      <c r="B189" s="4" t="s">
        <v>230</v>
      </c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5">
      <c r="A190" s="65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5">
      <c r="A191" s="65"/>
      <c r="B191" s="4"/>
      <c r="C191" s="4"/>
      <c r="D191" s="4"/>
      <c r="E191" s="4"/>
      <c r="F191" s="4"/>
      <c r="G191" s="4"/>
      <c r="H191" s="9" t="s">
        <v>191</v>
      </c>
      <c r="I191" s="9" t="s">
        <v>191</v>
      </c>
      <c r="J191" s="4"/>
      <c r="K191" s="4"/>
    </row>
    <row r="192" spans="1:11" ht="15">
      <c r="A192" s="65"/>
      <c r="B192" s="4"/>
      <c r="C192" s="4"/>
      <c r="D192" s="4"/>
      <c r="E192" s="4"/>
      <c r="F192" s="4"/>
      <c r="G192" s="4"/>
      <c r="H192" s="84" t="s">
        <v>303</v>
      </c>
      <c r="I192" s="84" t="s">
        <v>180</v>
      </c>
      <c r="J192" s="4"/>
      <c r="K192" s="4"/>
    </row>
    <row r="193" spans="1:11" ht="15">
      <c r="A193" s="65"/>
      <c r="B193" s="4"/>
      <c r="C193" s="4"/>
      <c r="D193" s="4"/>
      <c r="E193" s="4"/>
      <c r="F193" s="4"/>
      <c r="G193" s="4"/>
      <c r="H193" s="9" t="s">
        <v>5</v>
      </c>
      <c r="I193" s="9" t="s">
        <v>5</v>
      </c>
      <c r="J193" s="4"/>
      <c r="K193" s="4"/>
    </row>
    <row r="194" spans="1:11" ht="15">
      <c r="A194" s="65"/>
      <c r="B194" s="4"/>
      <c r="C194" s="4" t="s">
        <v>192</v>
      </c>
      <c r="D194" s="4"/>
      <c r="E194" s="4"/>
      <c r="F194" s="4"/>
      <c r="G194" s="4"/>
      <c r="H194" s="25"/>
      <c r="I194" s="25"/>
      <c r="J194" s="4"/>
      <c r="K194" s="4"/>
    </row>
    <row r="195" spans="1:11" ht="15">
      <c r="A195" s="65"/>
      <c r="B195" s="4"/>
      <c r="C195" s="4" t="s">
        <v>193</v>
      </c>
      <c r="D195" s="4"/>
      <c r="E195" s="4"/>
      <c r="F195" s="4"/>
      <c r="G195" s="4"/>
      <c r="H195" s="25">
        <v>-82011</v>
      </c>
      <c r="I195" s="25">
        <v>-81321</v>
      </c>
      <c r="J195" s="4"/>
      <c r="K195" s="4"/>
    </row>
    <row r="196" spans="1:11" ht="15">
      <c r="A196" s="65"/>
      <c r="B196" s="4"/>
      <c r="C196" s="4" t="s">
        <v>194</v>
      </c>
      <c r="D196" s="4"/>
      <c r="E196" s="4"/>
      <c r="F196" s="4"/>
      <c r="G196" s="4"/>
      <c r="H196" s="86">
        <v>-752</v>
      </c>
      <c r="I196" s="86">
        <v>-752</v>
      </c>
      <c r="J196" s="4"/>
      <c r="K196" s="4"/>
    </row>
    <row r="197" spans="1:11" ht="15">
      <c r="A197" s="65"/>
      <c r="B197" s="4"/>
      <c r="C197" s="4"/>
      <c r="D197" s="4"/>
      <c r="E197" s="4"/>
      <c r="F197" s="4"/>
      <c r="G197" s="4"/>
      <c r="H197" s="25">
        <f>SUM(H195:H196)</f>
        <v>-82763</v>
      </c>
      <c r="I197" s="25">
        <f>SUM(I195:I196)</f>
        <v>-82073</v>
      </c>
      <c r="J197" s="4"/>
      <c r="K197" s="4"/>
    </row>
    <row r="198" spans="1:11" ht="15">
      <c r="A198" s="65"/>
      <c r="B198" s="4"/>
      <c r="C198" s="4" t="s">
        <v>237</v>
      </c>
      <c r="D198" s="4"/>
      <c r="E198" s="4"/>
      <c r="F198" s="4"/>
      <c r="G198" s="4"/>
      <c r="H198" s="25">
        <v>40432</v>
      </c>
      <c r="I198" s="25">
        <v>40432</v>
      </c>
      <c r="J198" s="4"/>
      <c r="K198" s="4"/>
    </row>
    <row r="199" spans="1:11" ht="15.75" thickBot="1">
      <c r="A199" s="65"/>
      <c r="B199" s="4"/>
      <c r="C199" s="4" t="s">
        <v>238</v>
      </c>
      <c r="D199" s="4"/>
      <c r="E199" s="4"/>
      <c r="F199" s="4"/>
      <c r="G199" s="4"/>
      <c r="H199" s="78">
        <f>SUM(H197:H198)</f>
        <v>-42331</v>
      </c>
      <c r="I199" s="78">
        <f>SUM(I197:I198)</f>
        <v>-41641</v>
      </c>
      <c r="J199" s="4"/>
      <c r="K199" s="4"/>
    </row>
    <row r="200" spans="1:11" ht="15.75" thickTop="1">
      <c r="A200" s="65"/>
      <c r="B200" s="4"/>
      <c r="C200" s="4"/>
      <c r="D200" s="4"/>
      <c r="E200" s="4"/>
      <c r="F200" s="4"/>
      <c r="G200" s="4"/>
      <c r="H200" s="29"/>
      <c r="I200" s="29"/>
      <c r="J200" s="4"/>
      <c r="K200" s="4"/>
    </row>
    <row r="201" spans="1:11" ht="15">
      <c r="A201" s="65"/>
      <c r="B201" s="4"/>
      <c r="C201" s="4"/>
      <c r="D201" s="4"/>
      <c r="E201" s="4"/>
      <c r="F201" s="4"/>
      <c r="G201" s="4"/>
      <c r="H201" s="25"/>
      <c r="I201" s="25"/>
      <c r="J201" s="4"/>
      <c r="K201" s="4"/>
    </row>
    <row r="202" spans="1:9" ht="15">
      <c r="A202" s="11" t="s">
        <v>93</v>
      </c>
      <c r="B202" s="4"/>
      <c r="C202" s="4"/>
      <c r="D202" s="4"/>
      <c r="E202" s="4"/>
      <c r="F202" s="4"/>
      <c r="G202" s="4"/>
      <c r="H202" s="4"/>
      <c r="I202" s="4"/>
    </row>
    <row r="203" spans="1:9" ht="15">
      <c r="A203" s="11"/>
      <c r="B203" s="4"/>
      <c r="C203" s="4"/>
      <c r="D203" s="4"/>
      <c r="E203" s="4"/>
      <c r="F203" s="4"/>
      <c r="G203" s="4"/>
      <c r="H203" s="4"/>
      <c r="I203" s="4"/>
    </row>
    <row r="204" spans="1:9" ht="15">
      <c r="A204" s="11" t="s">
        <v>327</v>
      </c>
      <c r="B204" s="4"/>
      <c r="C204" s="4"/>
      <c r="D204" s="71"/>
      <c r="E204" s="4"/>
      <c r="F204" s="4"/>
      <c r="G204" s="4"/>
      <c r="H204" s="4"/>
      <c r="I204" s="4"/>
    </row>
    <row r="205" spans="1:9" ht="14.25">
      <c r="A205" s="4"/>
      <c r="B205" s="4"/>
      <c r="C205" s="4"/>
      <c r="D205" s="4"/>
      <c r="E205" s="4"/>
      <c r="F205" s="4"/>
      <c r="G205" s="4"/>
      <c r="H205" s="4"/>
      <c r="I205" s="4"/>
    </row>
  </sheetData>
  <sheetProtection/>
  <printOptions/>
  <pageMargins left="0.5" right="0.18" top="0.79" bottom="0.53" header="0.81" footer="0.33"/>
  <pageSetup horizontalDpi="300" verticalDpi="300" orientation="portrait" paperSize="9" r:id="rId1"/>
  <rowBreaks count="4" manualBreakCount="4">
    <brk id="49" max="255" man="1"/>
    <brk id="93" max="255" man="1"/>
    <brk id="139" max="255" man="1"/>
    <brk id="1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</cp:lastModifiedBy>
  <cp:lastPrinted>2011-08-24T09:25:20Z</cp:lastPrinted>
  <dcterms:created xsi:type="dcterms:W3CDTF">2002-11-14T03:14:11Z</dcterms:created>
  <dcterms:modified xsi:type="dcterms:W3CDTF">2011-08-26T02:21:24Z</dcterms:modified>
  <cp:category/>
  <cp:version/>
  <cp:contentType/>
  <cp:contentStatus/>
</cp:coreProperties>
</file>